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2236" windowHeight="9360" activeTab="1"/>
  </bookViews>
  <sheets>
    <sheet name="Chart3" sheetId="6" r:id="rId1"/>
    <sheet name="Data" sheetId="2" r:id="rId2"/>
    <sheet name="Sheet1" sheetId="7" r:id="rId3"/>
  </sheets>
  <calcPr calcId="145621"/>
</workbook>
</file>

<file path=xl/calcChain.xml><?xml version="1.0" encoding="utf-8"?>
<calcChain xmlns="http://schemas.openxmlformats.org/spreadsheetml/2006/main">
  <c r="AC4" i="2" l="1"/>
  <c r="AC5" i="2"/>
  <c r="AC6" i="2"/>
  <c r="AC7" i="2"/>
  <c r="AC8" i="2"/>
  <c r="AC9" i="2"/>
  <c r="AC10" i="2"/>
  <c r="AC11" i="2"/>
  <c r="AC12" i="2"/>
  <c r="AC13" i="2"/>
  <c r="AC14" i="2"/>
  <c r="AC15" i="2"/>
  <c r="AC16" i="2"/>
  <c r="AC17" i="2"/>
  <c r="AB5" i="2"/>
  <c r="AB6" i="2"/>
  <c r="AB7" i="2"/>
  <c r="AB8" i="2"/>
  <c r="AB9" i="2"/>
  <c r="AB10" i="2"/>
  <c r="AB11" i="2"/>
  <c r="AB12" i="2"/>
  <c r="AB13" i="2"/>
  <c r="AB14" i="2"/>
  <c r="AB15" i="2"/>
  <c r="AB16" i="2"/>
  <c r="AB17" i="2"/>
  <c r="AB4" i="2"/>
  <c r="AC19" i="2" s="1"/>
  <c r="Y5" i="2" l="1"/>
  <c r="Y6" i="2"/>
  <c r="Y7" i="2"/>
  <c r="Y8" i="2"/>
  <c r="Y9" i="2"/>
  <c r="Y10" i="2"/>
  <c r="Y11" i="2"/>
  <c r="Y12" i="2"/>
  <c r="Y13" i="2"/>
  <c r="Y14" i="2"/>
  <c r="Y15" i="2"/>
  <c r="Y16" i="2"/>
  <c r="Y17" i="2"/>
  <c r="Y4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4" i="2"/>
  <c r="G8" i="2" l="1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G7" i="2"/>
  <c r="F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I7" i="2"/>
  <c r="H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C7" i="2"/>
  <c r="B7" i="2"/>
</calcChain>
</file>

<file path=xl/sharedStrings.xml><?xml version="1.0" encoding="utf-8"?>
<sst xmlns="http://schemas.openxmlformats.org/spreadsheetml/2006/main" count="48" uniqueCount="30">
  <si>
    <t>High speed search of large databases</t>
  </si>
  <si>
    <t>Optimization</t>
  </si>
  <si>
    <t>Increase safety of cloud computing systems</t>
  </si>
  <si>
    <t>Breaking current cryptographic protocols</t>
  </si>
  <si>
    <t>Machine learning</t>
  </si>
  <si>
    <t>Pattern recognition</t>
  </si>
  <si>
    <t>Other</t>
  </si>
  <si>
    <t>Media</t>
  </si>
  <si>
    <t>StDev</t>
  </si>
  <si>
    <t>Impact</t>
  </si>
  <si>
    <t>Years</t>
  </si>
  <si>
    <t>Year (mean)</t>
  </si>
  <si>
    <t>Impact (mean)</t>
  </si>
  <si>
    <t>Material science</t>
  </si>
  <si>
    <t>Molecular simulations / quantum chemistry</t>
  </si>
  <si>
    <t>Aerospace</t>
  </si>
  <si>
    <t>Other fluid dynamics- e.g. climate modelling</t>
  </si>
  <si>
    <t>Exoplanetary research</t>
  </si>
  <si>
    <t>Economics and finance</t>
  </si>
  <si>
    <t>Simulation of smart cities</t>
  </si>
  <si>
    <t>Software validation</t>
  </si>
  <si>
    <t>Year (stdev)</t>
  </si>
  <si>
    <t>Impact (stdev)</t>
  </si>
  <si>
    <t xml:space="preserve">Impact N. of answers </t>
  </si>
  <si>
    <t xml:space="preserve">Years N. of answers </t>
  </si>
  <si>
    <t>Year (sterr)</t>
  </si>
  <si>
    <t>Impact (sterr)</t>
  </si>
  <si>
    <t>Ranking for year</t>
  </si>
  <si>
    <t>Ranking for Impact</t>
  </si>
  <si>
    <t>Spearman rank correlation coeff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</si>
</sst>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1" xfId="0" applyFill="1" applyBorder="1"/>
    <xf numFmtId="0" fontId="0" fillId="0" borderId="1" xfId="0" applyBorder="1" applyAlignment="1">
      <alignment wrapText="1"/>
    </xf>
    <xf numFmtId="0" fontId="0" fillId="0" borderId="1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8"/>
          <c:order val="0"/>
          <c:tx>
            <c:strRef>
              <c:f>Data!$Q$11</c:f>
              <c:strCache>
                <c:ptCount val="1"/>
                <c:pt idx="0">
                  <c:v>Molecular simulations / quantum chemistry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rgbClr val="FF0000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Data!$Y$11</c:f>
                <c:numCache>
                  <c:formatCode>General</c:formatCode>
                  <c:ptCount val="1"/>
                  <c:pt idx="0">
                    <c:v>1.4037459672654924</c:v>
                  </c:pt>
                </c:numCache>
              </c:numRef>
            </c:plus>
            <c:minus>
              <c:numRef>
                <c:f>Data!$Y$11</c:f>
                <c:numCache>
                  <c:formatCode>General</c:formatCode>
                  <c:ptCount val="1"/>
                  <c:pt idx="0">
                    <c:v>1.4037459672654924</c:v>
                  </c:pt>
                </c:numCache>
              </c:numRef>
            </c:minus>
            <c:spPr>
              <a:ln w="38100">
                <a:solidFill>
                  <a:srgbClr val="FF0000"/>
                </a:solidFill>
              </a:ln>
            </c:spPr>
          </c:errBars>
          <c:errBars>
            <c:errDir val="x"/>
            <c:errBarType val="both"/>
            <c:errValType val="cust"/>
            <c:noEndCap val="0"/>
            <c:plus>
              <c:numRef>
                <c:f>Data!$X$11</c:f>
                <c:numCache>
                  <c:formatCode>General</c:formatCode>
                  <c:ptCount val="1"/>
                  <c:pt idx="0">
                    <c:v>1.5213485195040606</c:v>
                  </c:pt>
                </c:numCache>
              </c:numRef>
            </c:plus>
            <c:minus>
              <c:numRef>
                <c:f>Data!$X$11</c:f>
                <c:numCache>
                  <c:formatCode>General</c:formatCode>
                  <c:ptCount val="1"/>
                  <c:pt idx="0">
                    <c:v>1.5213485195040606</c:v>
                  </c:pt>
                </c:numCache>
              </c:numRef>
            </c:minus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Data!$R$11</c:f>
              <c:numCache>
                <c:formatCode>General</c:formatCode>
                <c:ptCount val="1"/>
                <c:pt idx="0">
                  <c:v>11.822222222222223</c:v>
                </c:pt>
              </c:numCache>
            </c:numRef>
          </c:xVal>
          <c:yVal>
            <c:numRef>
              <c:f>Data!$S$11</c:f>
              <c:numCache>
                <c:formatCode>General</c:formatCode>
                <c:ptCount val="1"/>
                <c:pt idx="0">
                  <c:v>86.810526315789474</c:v>
                </c:pt>
              </c:numCache>
            </c:numRef>
          </c:yVal>
          <c:smooth val="0"/>
        </c:ser>
        <c:ser>
          <c:idx val="7"/>
          <c:order val="1"/>
          <c:tx>
            <c:strRef>
              <c:f>Data!$Q$10</c:f>
              <c:strCache>
                <c:ptCount val="1"/>
                <c:pt idx="0">
                  <c:v>Material science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rgbClr val="00B0F0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Data!$Y$10</c:f>
                <c:numCache>
                  <c:formatCode>General</c:formatCode>
                  <c:ptCount val="1"/>
                  <c:pt idx="0">
                    <c:v>1.8604905587906975</c:v>
                  </c:pt>
                </c:numCache>
              </c:numRef>
            </c:plus>
            <c:minus>
              <c:numRef>
                <c:f>Data!$Y$10</c:f>
                <c:numCache>
                  <c:formatCode>General</c:formatCode>
                  <c:ptCount val="1"/>
                  <c:pt idx="0">
                    <c:v>1.8604905587906975</c:v>
                  </c:pt>
                </c:numCache>
              </c:numRef>
            </c:minus>
            <c:spPr>
              <a:ln w="38100">
                <a:solidFill>
                  <a:srgbClr val="00B0F0"/>
                </a:solidFill>
              </a:ln>
            </c:spPr>
          </c:errBars>
          <c:errBars>
            <c:errDir val="x"/>
            <c:errBarType val="both"/>
            <c:errValType val="cust"/>
            <c:noEndCap val="0"/>
            <c:plus>
              <c:numRef>
                <c:f>Data!$X$10</c:f>
                <c:numCache>
                  <c:formatCode>General</c:formatCode>
                  <c:ptCount val="1"/>
                  <c:pt idx="0">
                    <c:v>1.6230326503332329</c:v>
                  </c:pt>
                </c:numCache>
              </c:numRef>
            </c:plus>
            <c:minus>
              <c:numRef>
                <c:f>Data!$X$10</c:f>
                <c:numCache>
                  <c:formatCode>General</c:formatCode>
                  <c:ptCount val="1"/>
                  <c:pt idx="0">
                    <c:v>1.6230326503332329</c:v>
                  </c:pt>
                </c:numCache>
              </c:numRef>
            </c:minus>
            <c:spPr>
              <a:ln w="38100">
                <a:solidFill>
                  <a:srgbClr val="00B0F0"/>
                </a:solidFill>
              </a:ln>
            </c:spPr>
          </c:errBars>
          <c:xVal>
            <c:numRef>
              <c:f>Data!$R$10</c:f>
              <c:numCache>
                <c:formatCode>General</c:formatCode>
                <c:ptCount val="1"/>
                <c:pt idx="0">
                  <c:v>14.555555555555555</c:v>
                </c:pt>
              </c:numCache>
            </c:numRef>
          </c:xVal>
          <c:yVal>
            <c:numRef>
              <c:f>Data!$S$10</c:f>
              <c:numCache>
                <c:formatCode>General</c:formatCode>
                <c:ptCount val="1"/>
                <c:pt idx="0">
                  <c:v>81.315789473684205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Data!$Q$5</c:f>
              <c:strCache>
                <c:ptCount val="1"/>
                <c:pt idx="0">
                  <c:v>Optimization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2"/>
            <c:spPr>
              <a:ln>
                <a:noFill/>
              </a:ln>
            </c:spPr>
          </c:marker>
          <c:trendline>
            <c:trendlineType val="linear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Ref>
                <c:f>Data!$Y$5</c:f>
                <c:numCache>
                  <c:formatCode>General</c:formatCode>
                  <c:ptCount val="1"/>
                  <c:pt idx="0">
                    <c:v>2.0834109296134207</c:v>
                  </c:pt>
                </c:numCache>
              </c:numRef>
            </c:plus>
            <c:minus>
              <c:numRef>
                <c:f>Data!$Y$5</c:f>
                <c:numCache>
                  <c:formatCode>General</c:formatCode>
                  <c:ptCount val="1"/>
                  <c:pt idx="0">
                    <c:v>2.0834109296134207</c:v>
                  </c:pt>
                </c:numCache>
              </c:numRef>
            </c:minus>
            <c:spPr>
              <a:ln w="38100">
                <a:solidFill>
                  <a:schemeClr val="accent3">
                    <a:lumMod val="75000"/>
                  </a:schemeClr>
                </a:solidFill>
              </a:ln>
            </c:spPr>
          </c:errBars>
          <c:errBars>
            <c:errDir val="x"/>
            <c:errBarType val="both"/>
            <c:errValType val="cust"/>
            <c:noEndCap val="0"/>
            <c:plus>
              <c:numRef>
                <c:f>Data!$X$5</c:f>
                <c:numCache>
                  <c:formatCode>General</c:formatCode>
                  <c:ptCount val="1"/>
                  <c:pt idx="0">
                    <c:v>2.1063241124992604</c:v>
                  </c:pt>
                </c:numCache>
              </c:numRef>
            </c:plus>
            <c:minus>
              <c:numRef>
                <c:f>Data!$X$5</c:f>
                <c:numCache>
                  <c:formatCode>General</c:formatCode>
                  <c:ptCount val="1"/>
                  <c:pt idx="0">
                    <c:v>2.1063241124992604</c:v>
                  </c:pt>
                </c:numCache>
              </c:numRef>
            </c:minus>
            <c:spPr>
              <a:ln w="38100">
                <a:solidFill>
                  <a:schemeClr val="accent3">
                    <a:lumMod val="75000"/>
                  </a:schemeClr>
                </a:solidFill>
              </a:ln>
            </c:spPr>
          </c:errBars>
          <c:xVal>
            <c:numRef>
              <c:f>Data!$R$5</c:f>
              <c:numCache>
                <c:formatCode>General</c:formatCode>
                <c:ptCount val="1"/>
                <c:pt idx="0">
                  <c:v>14.478260869565217</c:v>
                </c:pt>
              </c:numCache>
            </c:numRef>
          </c:xVal>
          <c:yVal>
            <c:numRef>
              <c:f>Data!$S$5</c:f>
              <c:numCache>
                <c:formatCode>General</c:formatCode>
                <c:ptCount val="1"/>
                <c:pt idx="0">
                  <c:v>74.578431372549019</c:v>
                </c:pt>
              </c:numCache>
            </c:numRef>
          </c:yVal>
          <c:smooth val="0"/>
        </c:ser>
        <c:ser>
          <c:idx val="5"/>
          <c:order val="3"/>
          <c:tx>
            <c:strRef>
              <c:f>Data!$Q$8</c:f>
              <c:strCache>
                <c:ptCount val="1"/>
                <c:pt idx="0">
                  <c:v>Machine learning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Data!$Y$8</c:f>
                <c:numCache>
                  <c:formatCode>General</c:formatCode>
                  <c:ptCount val="1"/>
                  <c:pt idx="0">
                    <c:v>2.4899946376069551</c:v>
                  </c:pt>
                </c:numCache>
              </c:numRef>
            </c:plus>
            <c:minus>
              <c:numRef>
                <c:f>Data!$Y$8</c:f>
                <c:numCache>
                  <c:formatCode>General</c:formatCode>
                  <c:ptCount val="1"/>
                  <c:pt idx="0">
                    <c:v>2.4899946376069551</c:v>
                  </c:pt>
                </c:numCache>
              </c:numRef>
            </c:minus>
            <c:spPr>
              <a:ln w="38100">
                <a:solidFill>
                  <a:schemeClr val="accent6"/>
                </a:solidFill>
              </a:ln>
            </c:spPr>
          </c:errBars>
          <c:errBars>
            <c:errDir val="x"/>
            <c:errBarType val="both"/>
            <c:errValType val="cust"/>
            <c:noEndCap val="0"/>
            <c:plus>
              <c:numRef>
                <c:f>Data!$X$8</c:f>
                <c:numCache>
                  <c:formatCode>General</c:formatCode>
                  <c:ptCount val="1"/>
                  <c:pt idx="0">
                    <c:v>1.8671502729743312</c:v>
                  </c:pt>
                </c:numCache>
              </c:numRef>
            </c:plus>
            <c:minus>
              <c:numRef>
                <c:f>Data!$X$8</c:f>
                <c:numCache>
                  <c:formatCode>General</c:formatCode>
                  <c:ptCount val="1"/>
                  <c:pt idx="0">
                    <c:v>1.8671502729743312</c:v>
                  </c:pt>
                </c:numCache>
              </c:numRef>
            </c:minus>
            <c:spPr>
              <a:ln w="38100">
                <a:solidFill>
                  <a:schemeClr val="accent6"/>
                </a:solidFill>
              </a:ln>
            </c:spPr>
          </c:errBars>
          <c:xVal>
            <c:numRef>
              <c:f>Data!$R$8</c:f>
              <c:numCache>
                <c:formatCode>General</c:formatCode>
                <c:ptCount val="1"/>
                <c:pt idx="0">
                  <c:v>16.853932584269664</c:v>
                </c:pt>
              </c:numCache>
            </c:numRef>
          </c:xVal>
          <c:yVal>
            <c:numRef>
              <c:f>Data!$S$8</c:f>
              <c:numCache>
                <c:formatCode>General</c:formatCode>
                <c:ptCount val="1"/>
                <c:pt idx="0">
                  <c:v>66.222222222222229</c:v>
                </c:pt>
              </c:numCache>
            </c:numRef>
          </c:yVal>
          <c:smooth val="0"/>
        </c:ser>
        <c:ser>
          <c:idx val="6"/>
          <c:order val="4"/>
          <c:tx>
            <c:strRef>
              <c:f>Data!$Q$9</c:f>
              <c:strCache>
                <c:ptCount val="1"/>
                <c:pt idx="0">
                  <c:v>Pattern recognition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2"/>
            <c:spPr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Data!$Y$9</c:f>
                <c:numCache>
                  <c:formatCode>General</c:formatCode>
                  <c:ptCount val="1"/>
                  <c:pt idx="0">
                    <c:v>2.4186083775423683</c:v>
                  </c:pt>
                </c:numCache>
              </c:numRef>
            </c:plus>
            <c:minus>
              <c:numRef>
                <c:f>Data!$Y$9</c:f>
                <c:numCache>
                  <c:formatCode>General</c:formatCode>
                  <c:ptCount val="1"/>
                  <c:pt idx="0">
                    <c:v>2.4186083775423683</c:v>
                  </c:pt>
                </c:numCache>
              </c:numRef>
            </c:minus>
            <c:spPr>
              <a:ln w="38100">
                <a:solidFill>
                  <a:schemeClr val="accent1"/>
                </a:solidFill>
              </a:ln>
            </c:spPr>
          </c:errBars>
          <c:errBars>
            <c:errDir val="x"/>
            <c:errBarType val="both"/>
            <c:errValType val="cust"/>
            <c:noEndCap val="0"/>
            <c:plus>
              <c:numRef>
                <c:f>Data!$X$9</c:f>
                <c:numCache>
                  <c:formatCode>General</c:formatCode>
                  <c:ptCount val="1"/>
                  <c:pt idx="0">
                    <c:v>1.9020081843432499</c:v>
                  </c:pt>
                </c:numCache>
              </c:numRef>
            </c:plus>
            <c:minus>
              <c:numRef>
                <c:f>Data!$X$9</c:f>
                <c:numCache>
                  <c:formatCode>General</c:formatCode>
                  <c:ptCount val="1"/>
                  <c:pt idx="0">
                    <c:v>1.9020081843432499</c:v>
                  </c:pt>
                </c:numCache>
              </c:numRef>
            </c:minus>
            <c:spPr>
              <a:ln w="38100">
                <a:solidFill>
                  <a:schemeClr val="accent1"/>
                </a:solidFill>
              </a:ln>
            </c:spPr>
          </c:errBars>
          <c:xVal>
            <c:numRef>
              <c:f>Data!$R$9</c:f>
              <c:numCache>
                <c:formatCode>General</c:formatCode>
                <c:ptCount val="1"/>
                <c:pt idx="0">
                  <c:v>16.724137931034484</c:v>
                </c:pt>
              </c:numCache>
            </c:numRef>
          </c:xVal>
          <c:yVal>
            <c:numRef>
              <c:f>Data!$S$9</c:f>
              <c:numCache>
                <c:formatCode>General</c:formatCode>
                <c:ptCount val="1"/>
                <c:pt idx="0">
                  <c:v>64.604166666666671</c:v>
                </c:pt>
              </c:numCache>
            </c:numRef>
          </c:yVal>
          <c:smooth val="0"/>
        </c:ser>
        <c:ser>
          <c:idx val="4"/>
          <c:order val="5"/>
          <c:tx>
            <c:strRef>
              <c:f>Data!$Q$7</c:f>
              <c:strCache>
                <c:ptCount val="1"/>
                <c:pt idx="0">
                  <c:v>Breaking current cryptographic protocols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chemeClr val="accent2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Data!$Y$7</c:f>
                <c:numCache>
                  <c:formatCode>General</c:formatCode>
                  <c:ptCount val="1"/>
                  <c:pt idx="0">
                    <c:v>2.8252960871027271</c:v>
                  </c:pt>
                </c:numCache>
              </c:numRef>
            </c:plus>
            <c:minus>
              <c:numRef>
                <c:f>Data!$Y$7</c:f>
                <c:numCache>
                  <c:formatCode>General</c:formatCode>
                  <c:ptCount val="1"/>
                  <c:pt idx="0">
                    <c:v>2.8252960871027271</c:v>
                  </c:pt>
                </c:numCache>
              </c:numRef>
            </c:minus>
            <c:spPr>
              <a:ln w="38100">
                <a:solidFill>
                  <a:schemeClr val="accent2"/>
                </a:solidFill>
              </a:ln>
            </c:spPr>
          </c:errBars>
          <c:errBars>
            <c:errDir val="x"/>
            <c:errBarType val="both"/>
            <c:errValType val="cust"/>
            <c:noEndCap val="0"/>
            <c:plus>
              <c:numRef>
                <c:f>Data!$X$7</c:f>
                <c:numCache>
                  <c:formatCode>General</c:formatCode>
                  <c:ptCount val="1"/>
                  <c:pt idx="0">
                    <c:v>3.2315857935229801</c:v>
                  </c:pt>
                </c:numCache>
              </c:numRef>
            </c:plus>
            <c:minus>
              <c:numRef>
                <c:f>Data!$X$7</c:f>
                <c:numCache>
                  <c:formatCode>General</c:formatCode>
                  <c:ptCount val="1"/>
                  <c:pt idx="0">
                    <c:v>3.2315857935229801</c:v>
                  </c:pt>
                </c:numCache>
              </c:numRef>
            </c:minus>
            <c:spPr>
              <a:ln w="38100">
                <a:solidFill>
                  <a:schemeClr val="accent2"/>
                </a:solidFill>
              </a:ln>
            </c:spPr>
          </c:errBars>
          <c:xVal>
            <c:numRef>
              <c:f>Data!$R$7</c:f>
              <c:numCache>
                <c:formatCode>General</c:formatCode>
                <c:ptCount val="1"/>
                <c:pt idx="0">
                  <c:v>24.08</c:v>
                </c:pt>
              </c:numCache>
            </c:numRef>
          </c:xVal>
          <c:yVal>
            <c:numRef>
              <c:f>Data!$S$7</c:f>
              <c:numCache>
                <c:formatCode>General</c:formatCode>
                <c:ptCount val="1"/>
                <c:pt idx="0">
                  <c:v>61.1</c:v>
                </c:pt>
              </c:numCache>
            </c:numRef>
          </c:yVal>
          <c:smooth val="0"/>
        </c:ser>
        <c:ser>
          <c:idx val="1"/>
          <c:order val="6"/>
          <c:tx>
            <c:strRef>
              <c:f>Data!$Q$4</c:f>
              <c:strCache>
                <c:ptCount val="1"/>
                <c:pt idx="0">
                  <c:v>High speed search of large databases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2"/>
            <c:spPr>
              <a:noFill/>
              <a:ln w="25400">
                <a:solidFill>
                  <a:schemeClr val="tx2"/>
                </a:solidFill>
              </a:ln>
            </c:spPr>
          </c:marker>
          <c:trendline>
            <c:trendlineType val="linear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Ref>
                <c:f>Data!$Y$4</c:f>
                <c:numCache>
                  <c:formatCode>General</c:formatCode>
                  <c:ptCount val="1"/>
                  <c:pt idx="0">
                    <c:v>3.2100985762631242</c:v>
                  </c:pt>
                </c:numCache>
              </c:numRef>
            </c:plus>
            <c:minus>
              <c:numRef>
                <c:f>Data!$Y$4</c:f>
                <c:numCache>
                  <c:formatCode>General</c:formatCode>
                  <c:ptCount val="1"/>
                  <c:pt idx="0">
                    <c:v>3.2100985762631242</c:v>
                  </c:pt>
                </c:numCache>
              </c:numRef>
            </c:minus>
            <c:spPr>
              <a:ln w="38100" cmpd="dbl">
                <a:solidFill>
                  <a:schemeClr val="tx2"/>
                </a:solidFill>
              </a:ln>
            </c:spPr>
          </c:errBars>
          <c:errBars>
            <c:errDir val="x"/>
            <c:errBarType val="both"/>
            <c:errValType val="cust"/>
            <c:noEndCap val="0"/>
            <c:plus>
              <c:numRef>
                <c:f>Data!$X$4</c:f>
                <c:numCache>
                  <c:formatCode>General</c:formatCode>
                  <c:ptCount val="1"/>
                  <c:pt idx="0">
                    <c:v>3.1875295581174017</c:v>
                  </c:pt>
                </c:numCache>
              </c:numRef>
            </c:plus>
            <c:minus>
              <c:numRef>
                <c:f>Data!$X$4</c:f>
                <c:numCache>
                  <c:formatCode>General</c:formatCode>
                  <c:ptCount val="1"/>
                  <c:pt idx="0">
                    <c:v>3.1875295581174017</c:v>
                  </c:pt>
                </c:numCache>
              </c:numRef>
            </c:minus>
            <c:spPr>
              <a:ln w="38100" cmpd="sng">
                <a:solidFill>
                  <a:schemeClr val="tx2"/>
                </a:solidFill>
                <a:prstDash val="sysDot"/>
              </a:ln>
            </c:spPr>
          </c:errBars>
          <c:xVal>
            <c:numRef>
              <c:f>Data!$R$4</c:f>
              <c:numCache>
                <c:formatCode>General</c:formatCode>
                <c:ptCount val="1"/>
                <c:pt idx="0">
                  <c:v>24.080459770114942</c:v>
                </c:pt>
              </c:numCache>
            </c:numRef>
          </c:xVal>
          <c:yVal>
            <c:numRef>
              <c:f>Data!$S$4</c:f>
              <c:numCache>
                <c:formatCode>General</c:formatCode>
                <c:ptCount val="1"/>
                <c:pt idx="0">
                  <c:v>61.10891089108911</c:v>
                </c:pt>
              </c:numCache>
            </c:numRef>
          </c:yVal>
          <c:smooth val="0"/>
        </c:ser>
        <c:ser>
          <c:idx val="12"/>
          <c:order val="7"/>
          <c:tx>
            <c:strRef>
              <c:f>Data!$Q$15</c:f>
              <c:strCache>
                <c:ptCount val="1"/>
                <c:pt idx="0">
                  <c:v>Economics and finance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rgbClr val="00FFFF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Data!$Y$15</c:f>
                <c:numCache>
                  <c:formatCode>General</c:formatCode>
                  <c:ptCount val="1"/>
                  <c:pt idx="0">
                    <c:v>2.9049096462339725</c:v>
                  </c:pt>
                </c:numCache>
              </c:numRef>
            </c:plus>
            <c:minus>
              <c:numRef>
                <c:f>Data!$Y$15</c:f>
                <c:numCache>
                  <c:formatCode>General</c:formatCode>
                  <c:ptCount val="1"/>
                  <c:pt idx="0">
                    <c:v>2.9049096462339725</c:v>
                  </c:pt>
                </c:numCache>
              </c:numRef>
            </c:minus>
            <c:spPr>
              <a:ln w="38100">
                <a:solidFill>
                  <a:srgbClr val="00FFFF"/>
                </a:solidFill>
              </a:ln>
            </c:spPr>
          </c:errBars>
          <c:errBars>
            <c:errDir val="x"/>
            <c:errBarType val="both"/>
            <c:errValType val="cust"/>
            <c:noEndCap val="0"/>
            <c:plus>
              <c:numRef>
                <c:f>Data!$X$15</c:f>
                <c:numCache>
                  <c:formatCode>General</c:formatCode>
                  <c:ptCount val="1"/>
                  <c:pt idx="0">
                    <c:v>2.8923029384823882</c:v>
                  </c:pt>
                </c:numCache>
              </c:numRef>
            </c:plus>
            <c:minus>
              <c:numRef>
                <c:f>Data!$X$15</c:f>
                <c:numCache>
                  <c:formatCode>General</c:formatCode>
                  <c:ptCount val="1"/>
                  <c:pt idx="0">
                    <c:v>2.8923029384823882</c:v>
                  </c:pt>
                </c:numCache>
              </c:numRef>
            </c:minus>
            <c:spPr>
              <a:ln w="38100">
                <a:solidFill>
                  <a:srgbClr val="00FFFF"/>
                </a:solidFill>
              </a:ln>
            </c:spPr>
          </c:errBars>
          <c:xVal>
            <c:numRef>
              <c:f>Data!$R$15</c:f>
              <c:numCache>
                <c:formatCode>General</c:formatCode>
                <c:ptCount val="1"/>
                <c:pt idx="0">
                  <c:v>25.192771084337348</c:v>
                </c:pt>
              </c:numCache>
            </c:numRef>
          </c:xVal>
          <c:yVal>
            <c:numRef>
              <c:f>Data!$S$15</c:f>
              <c:numCache>
                <c:formatCode>General</c:formatCode>
                <c:ptCount val="1"/>
                <c:pt idx="0">
                  <c:v>48.741935483870968</c:v>
                </c:pt>
              </c:numCache>
            </c:numRef>
          </c:yVal>
          <c:smooth val="0"/>
        </c:ser>
        <c:ser>
          <c:idx val="10"/>
          <c:order val="8"/>
          <c:tx>
            <c:strRef>
              <c:f>Data!$Q$13</c:f>
              <c:strCache>
                <c:ptCount val="1"/>
                <c:pt idx="0">
                  <c:v>Other fluid dynamics- e.g. climate modelling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rgbClr val="FFFF00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Data!$Y$13</c:f>
                <c:numCache>
                  <c:formatCode>General</c:formatCode>
                  <c:ptCount val="1"/>
                  <c:pt idx="0">
                    <c:v>3.0478682097852796</c:v>
                  </c:pt>
                </c:numCache>
              </c:numRef>
            </c:plus>
            <c:minus>
              <c:numRef>
                <c:f>Data!$Y$13</c:f>
                <c:numCache>
                  <c:formatCode>General</c:formatCode>
                  <c:ptCount val="1"/>
                  <c:pt idx="0">
                    <c:v>3.0478682097852796</c:v>
                  </c:pt>
                </c:numCache>
              </c:numRef>
            </c:minus>
            <c:spPr>
              <a:ln w="38100">
                <a:solidFill>
                  <a:srgbClr val="FFFF00"/>
                </a:solidFill>
              </a:ln>
            </c:spPr>
          </c:errBars>
          <c:errBars>
            <c:errDir val="x"/>
            <c:errBarType val="both"/>
            <c:errValType val="cust"/>
            <c:noEndCap val="0"/>
            <c:plus>
              <c:numRef>
                <c:f>Data!$X$13</c:f>
                <c:numCache>
                  <c:formatCode>General</c:formatCode>
                  <c:ptCount val="1"/>
                  <c:pt idx="0">
                    <c:v>2.7902087859137996</c:v>
                  </c:pt>
                </c:numCache>
              </c:numRef>
            </c:plus>
            <c:minus>
              <c:numRef>
                <c:f>Data!$X$13</c:f>
                <c:numCache>
                  <c:formatCode>General</c:formatCode>
                  <c:ptCount val="1"/>
                  <c:pt idx="0">
                    <c:v>2.7902087859137996</c:v>
                  </c:pt>
                </c:numCache>
              </c:numRef>
            </c:minus>
            <c:spPr>
              <a:ln w="38100">
                <a:solidFill>
                  <a:srgbClr val="FFFF00"/>
                </a:solidFill>
              </a:ln>
            </c:spPr>
          </c:errBars>
          <c:xVal>
            <c:numRef>
              <c:f>Data!$R$13</c:f>
              <c:numCache>
                <c:formatCode>General</c:formatCode>
                <c:ptCount val="1"/>
                <c:pt idx="0">
                  <c:v>27.049382716049383</c:v>
                </c:pt>
              </c:numCache>
            </c:numRef>
          </c:xVal>
          <c:yVal>
            <c:numRef>
              <c:f>Data!$S$13</c:f>
              <c:numCache>
                <c:formatCode>General</c:formatCode>
                <c:ptCount val="1"/>
                <c:pt idx="0">
                  <c:v>48.3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Data!$Q$12</c:f>
              <c:strCache>
                <c:ptCount val="1"/>
                <c:pt idx="0">
                  <c:v>Aerospace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rgbClr val="00B050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Data!$Y$12</c:f>
                <c:numCache>
                  <c:formatCode>General</c:formatCode>
                  <c:ptCount val="1"/>
                  <c:pt idx="0">
                    <c:v>2.8333535150662512</c:v>
                  </c:pt>
                </c:numCache>
              </c:numRef>
            </c:plus>
            <c:minus>
              <c:numRef>
                <c:f>Data!$Y$12</c:f>
                <c:numCache>
                  <c:formatCode>General</c:formatCode>
                  <c:ptCount val="1"/>
                  <c:pt idx="0">
                    <c:v>2.8333535150662512</c:v>
                  </c:pt>
                </c:numCache>
              </c:numRef>
            </c:minus>
            <c:spPr>
              <a:ln w="38100">
                <a:solidFill>
                  <a:srgbClr val="00B050"/>
                </a:solidFill>
              </a:ln>
            </c:spPr>
          </c:errBars>
          <c:errBars>
            <c:errDir val="x"/>
            <c:errBarType val="both"/>
            <c:errValType val="cust"/>
            <c:noEndCap val="0"/>
            <c:plus>
              <c:numRef>
                <c:f>Data!$X$12</c:f>
                <c:numCache>
                  <c:formatCode>General</c:formatCode>
                  <c:ptCount val="1"/>
                  <c:pt idx="0">
                    <c:v>2.7487274324305169</c:v>
                  </c:pt>
                </c:numCache>
              </c:numRef>
            </c:plus>
            <c:minus>
              <c:numRef>
                <c:f>Data!$X$12</c:f>
                <c:numCache>
                  <c:formatCode>General</c:formatCode>
                  <c:ptCount val="1"/>
                  <c:pt idx="0">
                    <c:v>2.7487274324305169</c:v>
                  </c:pt>
                </c:numCache>
              </c:numRef>
            </c:minus>
            <c:spPr>
              <a:ln w="38100">
                <a:solidFill>
                  <a:srgbClr val="00B050"/>
                </a:solidFill>
              </a:ln>
            </c:spPr>
          </c:errBars>
          <c:xVal>
            <c:numRef>
              <c:f>Data!$R$12</c:f>
              <c:numCache>
                <c:formatCode>General</c:formatCode>
                <c:ptCount val="1"/>
                <c:pt idx="0">
                  <c:v>26.554216867469879</c:v>
                </c:pt>
              </c:numCache>
            </c:numRef>
          </c:xVal>
          <c:yVal>
            <c:numRef>
              <c:f>Data!$S$12</c:f>
              <c:numCache>
                <c:formatCode>General</c:formatCode>
                <c:ptCount val="1"/>
                <c:pt idx="0">
                  <c:v>46.41935483870968</c:v>
                </c:pt>
              </c:numCache>
            </c:numRef>
          </c:yVal>
          <c:smooth val="0"/>
        </c:ser>
        <c:ser>
          <c:idx val="3"/>
          <c:order val="10"/>
          <c:tx>
            <c:strRef>
              <c:f>Data!$Q$6</c:f>
              <c:strCache>
                <c:ptCount val="1"/>
                <c:pt idx="0">
                  <c:v>Increase safety of cloud computing systems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chemeClr val="accent4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Data!$Y$6</c:f>
                <c:numCache>
                  <c:formatCode>General</c:formatCode>
                  <c:ptCount val="1"/>
                  <c:pt idx="0">
                    <c:v>2.9200210101440831</c:v>
                  </c:pt>
                </c:numCache>
              </c:numRef>
            </c:plus>
            <c:minus>
              <c:numRef>
                <c:f>Data!$Y$6</c:f>
                <c:numCache>
                  <c:formatCode>General</c:formatCode>
                  <c:ptCount val="1"/>
                  <c:pt idx="0">
                    <c:v>2.9200210101440831</c:v>
                  </c:pt>
                </c:numCache>
              </c:numRef>
            </c:minus>
            <c:spPr>
              <a:ln w="38100">
                <a:solidFill>
                  <a:schemeClr val="accent4"/>
                </a:solidFill>
              </a:ln>
            </c:spPr>
          </c:errBars>
          <c:errBars>
            <c:errDir val="x"/>
            <c:errBarType val="both"/>
            <c:errValType val="cust"/>
            <c:noEndCap val="0"/>
            <c:plus>
              <c:numRef>
                <c:f>Data!$X$6</c:f>
                <c:numCache>
                  <c:formatCode>General</c:formatCode>
                  <c:ptCount val="1"/>
                  <c:pt idx="0">
                    <c:v>11.758827568231133</c:v>
                  </c:pt>
                </c:numCache>
              </c:numRef>
            </c:plus>
            <c:minus>
              <c:numRef>
                <c:f>Data!$X$6</c:f>
                <c:numCache>
                  <c:formatCode>General</c:formatCode>
                  <c:ptCount val="1"/>
                  <c:pt idx="0">
                    <c:v>11.758827568231133</c:v>
                  </c:pt>
                </c:numCache>
              </c:numRef>
            </c:minus>
            <c:spPr>
              <a:ln w="38100">
                <a:solidFill>
                  <a:schemeClr val="accent4"/>
                </a:solidFill>
              </a:ln>
            </c:spPr>
          </c:errBars>
          <c:xVal>
            <c:numRef>
              <c:f>Data!$R$6</c:f>
              <c:numCache>
                <c:formatCode>General</c:formatCode>
                <c:ptCount val="1"/>
                <c:pt idx="0">
                  <c:v>36.445783132530117</c:v>
                </c:pt>
              </c:numCache>
            </c:numRef>
          </c:xVal>
          <c:yVal>
            <c:numRef>
              <c:f>Data!$S$6</c:f>
              <c:numCache>
                <c:formatCode>General</c:formatCode>
                <c:ptCount val="1"/>
                <c:pt idx="0">
                  <c:v>49.434343434343432</c:v>
                </c:pt>
              </c:numCache>
            </c:numRef>
          </c:yVal>
          <c:smooth val="0"/>
        </c:ser>
        <c:ser>
          <c:idx val="13"/>
          <c:order val="11"/>
          <c:tx>
            <c:strRef>
              <c:f>Data!$Q$16</c:f>
              <c:strCache>
                <c:ptCount val="1"/>
                <c:pt idx="0">
                  <c:v>Simulation of smart cities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chemeClr val="bg2">
                  <a:lumMod val="25000"/>
                </a:schemeClr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Data!$Y$16</c:f>
                <c:numCache>
                  <c:formatCode>General</c:formatCode>
                  <c:ptCount val="1"/>
                  <c:pt idx="0">
                    <c:v>2.7472338324450094</c:v>
                  </c:pt>
                </c:numCache>
              </c:numRef>
            </c:plus>
            <c:minus>
              <c:numRef>
                <c:f>Data!$Y$16</c:f>
                <c:numCache>
                  <c:formatCode>General</c:formatCode>
                  <c:ptCount val="1"/>
                  <c:pt idx="0">
                    <c:v>2.7472338324450094</c:v>
                  </c:pt>
                </c:numCache>
              </c:numRef>
            </c:minus>
            <c:spPr>
              <a:ln w="38100">
                <a:solidFill>
                  <a:schemeClr val="bg2">
                    <a:lumMod val="25000"/>
                  </a:schemeClr>
                </a:solidFill>
              </a:ln>
            </c:spPr>
          </c:errBars>
          <c:errBars>
            <c:errDir val="x"/>
            <c:errBarType val="both"/>
            <c:errValType val="cust"/>
            <c:noEndCap val="0"/>
            <c:plus>
              <c:numRef>
                <c:f>Data!$X$16</c:f>
                <c:numCache>
                  <c:formatCode>General</c:formatCode>
                  <c:ptCount val="1"/>
                  <c:pt idx="0">
                    <c:v>3.846596307447343</c:v>
                  </c:pt>
                </c:numCache>
              </c:numRef>
            </c:plus>
            <c:minus>
              <c:numRef>
                <c:f>Data!$X$16</c:f>
                <c:numCache>
                  <c:formatCode>General</c:formatCode>
                  <c:ptCount val="1"/>
                  <c:pt idx="0">
                    <c:v>3.846596307447343</c:v>
                  </c:pt>
                </c:numCache>
              </c:numRef>
            </c:minus>
            <c:spPr>
              <a:ln w="38100">
                <a:solidFill>
                  <a:schemeClr val="bg2">
                    <a:lumMod val="25000"/>
                  </a:schemeClr>
                </a:solidFill>
              </a:ln>
            </c:spPr>
          </c:errBars>
          <c:xVal>
            <c:numRef>
              <c:f>Data!$R$16</c:f>
              <c:numCache>
                <c:formatCode>General</c:formatCode>
                <c:ptCount val="1"/>
                <c:pt idx="0">
                  <c:v>31.783783783783782</c:v>
                </c:pt>
              </c:numCache>
            </c:numRef>
          </c:xVal>
          <c:yVal>
            <c:numRef>
              <c:f>Data!$S$16</c:f>
              <c:numCache>
                <c:formatCode>General</c:formatCode>
                <c:ptCount val="1"/>
                <c:pt idx="0">
                  <c:v>37.292134831460672</c:v>
                </c:pt>
              </c:numCache>
            </c:numRef>
          </c:yVal>
          <c:smooth val="0"/>
        </c:ser>
        <c:ser>
          <c:idx val="14"/>
          <c:order val="12"/>
          <c:tx>
            <c:strRef>
              <c:f>Data!$Q$17</c:f>
              <c:strCache>
                <c:ptCount val="1"/>
                <c:pt idx="0">
                  <c:v>Software validation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chemeClr val="bg2">
                  <a:lumMod val="50000"/>
                </a:schemeClr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Data!$Y$17</c:f>
                <c:numCache>
                  <c:formatCode>General</c:formatCode>
                  <c:ptCount val="1"/>
                  <c:pt idx="0">
                    <c:v>2.6066370679469371</c:v>
                  </c:pt>
                </c:numCache>
              </c:numRef>
            </c:plus>
            <c:minus>
              <c:numRef>
                <c:f>Data!$Y$17</c:f>
                <c:numCache>
                  <c:formatCode>General</c:formatCode>
                  <c:ptCount val="1"/>
                  <c:pt idx="0">
                    <c:v>2.6066370679469371</c:v>
                  </c:pt>
                </c:numCache>
              </c:numRef>
            </c:minus>
            <c:spPr>
              <a:ln w="38100">
                <a:solidFill>
                  <a:schemeClr val="bg2">
                    <a:lumMod val="50000"/>
                  </a:schemeClr>
                </a:solidFill>
              </a:ln>
            </c:spPr>
          </c:errBars>
          <c:errBars>
            <c:errDir val="x"/>
            <c:errBarType val="both"/>
            <c:errValType val="cust"/>
            <c:noEndCap val="0"/>
            <c:plus>
              <c:numRef>
                <c:f>Data!$X$17</c:f>
                <c:numCache>
                  <c:formatCode>General</c:formatCode>
                  <c:ptCount val="1"/>
                  <c:pt idx="0">
                    <c:v>5.9795712413578963</c:v>
                  </c:pt>
                </c:numCache>
              </c:numRef>
            </c:plus>
            <c:minus>
              <c:numRef>
                <c:f>Data!$X$17</c:f>
                <c:numCache>
                  <c:formatCode>General</c:formatCode>
                  <c:ptCount val="1"/>
                  <c:pt idx="0">
                    <c:v>5.9795712413578963</c:v>
                  </c:pt>
                </c:numCache>
              </c:numRef>
            </c:minus>
            <c:spPr>
              <a:ln w="38100">
                <a:solidFill>
                  <a:schemeClr val="bg2">
                    <a:lumMod val="50000"/>
                  </a:schemeClr>
                </a:solidFill>
              </a:ln>
            </c:spPr>
          </c:errBars>
          <c:xVal>
            <c:numRef>
              <c:f>Data!$R$17</c:f>
              <c:numCache>
                <c:formatCode>General</c:formatCode>
                <c:ptCount val="1"/>
                <c:pt idx="0">
                  <c:v>32.917808219178085</c:v>
                </c:pt>
              </c:numCache>
            </c:numRef>
          </c:xVal>
          <c:yVal>
            <c:numRef>
              <c:f>Data!$S$17</c:f>
              <c:numCache>
                <c:formatCode>General</c:formatCode>
                <c:ptCount val="1"/>
                <c:pt idx="0">
                  <c:v>35.466666666666669</c:v>
                </c:pt>
              </c:numCache>
            </c:numRef>
          </c:yVal>
          <c:smooth val="0"/>
        </c:ser>
        <c:ser>
          <c:idx val="11"/>
          <c:order val="13"/>
          <c:tx>
            <c:strRef>
              <c:f>Data!$Q$14</c:f>
              <c:strCache>
                <c:ptCount val="1"/>
                <c:pt idx="0">
                  <c:v>Exoplanetary research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Data!$Y$14</c:f>
                <c:numCache>
                  <c:formatCode>General</c:formatCode>
                  <c:ptCount val="1"/>
                  <c:pt idx="0">
                    <c:v>2.7824223806260266</c:v>
                  </c:pt>
                </c:numCache>
              </c:numRef>
            </c:plus>
            <c:minus>
              <c:numRef>
                <c:f>Data!$Y$14</c:f>
                <c:numCache>
                  <c:formatCode>General</c:formatCode>
                  <c:ptCount val="1"/>
                  <c:pt idx="0">
                    <c:v>2.7824223806260266</c:v>
                  </c:pt>
                </c:numCache>
              </c:numRef>
            </c:minus>
            <c:spPr>
              <a:ln w="38100">
                <a:solidFill>
                  <a:schemeClr val="accent5">
                    <a:lumMod val="50000"/>
                  </a:schemeClr>
                </a:solidFill>
              </a:ln>
            </c:spPr>
          </c:errBars>
          <c:errBars>
            <c:errDir val="x"/>
            <c:errBarType val="both"/>
            <c:errValType val="cust"/>
            <c:noEndCap val="0"/>
            <c:plus>
              <c:numRef>
                <c:f>Data!$X$14</c:f>
                <c:numCache>
                  <c:formatCode>General</c:formatCode>
                  <c:ptCount val="1"/>
                  <c:pt idx="0">
                    <c:v>3.4279518046875967</c:v>
                  </c:pt>
                </c:numCache>
              </c:numRef>
            </c:plus>
            <c:minus>
              <c:numRef>
                <c:f>Data!$X$14</c:f>
                <c:numCache>
                  <c:formatCode>General</c:formatCode>
                  <c:ptCount val="1"/>
                  <c:pt idx="0">
                    <c:v>3.4279518046875967</c:v>
                  </c:pt>
                </c:numCache>
              </c:numRef>
            </c:minus>
            <c:spPr>
              <a:ln w="38100">
                <a:solidFill>
                  <a:schemeClr val="accent5">
                    <a:lumMod val="50000"/>
                  </a:schemeClr>
                </a:solidFill>
              </a:ln>
            </c:spPr>
          </c:errBars>
          <c:xVal>
            <c:numRef>
              <c:f>Data!$R$14</c:f>
              <c:numCache>
                <c:formatCode>General</c:formatCode>
                <c:ptCount val="1"/>
                <c:pt idx="0">
                  <c:v>32.823529411764703</c:v>
                </c:pt>
              </c:numCache>
            </c:numRef>
          </c:xVal>
          <c:yVal>
            <c:numRef>
              <c:f>Data!$S$14</c:f>
              <c:numCache>
                <c:formatCode>General</c:formatCode>
                <c:ptCount val="1"/>
                <c:pt idx="0">
                  <c:v>30.797752808988765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81184"/>
        <c:axId val="60738944"/>
      </c:scatterChart>
      <c:valAx>
        <c:axId val="45181184"/>
        <c:scaling>
          <c:orientation val="minMax"/>
          <c:max val="5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60738944"/>
        <c:crosses val="autoZero"/>
        <c:crossBetween val="midCat"/>
      </c:valAx>
      <c:valAx>
        <c:axId val="607389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Impact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45181184"/>
        <c:crosses val="autoZero"/>
        <c:crossBetween val="midCat"/>
      </c:valAx>
    </c:plotArea>
    <c:legend>
      <c:legendPos val="r"/>
      <c:legendEntry>
        <c:idx val="14"/>
        <c:delete val="1"/>
      </c:legendEntry>
      <c:legendEntry>
        <c:idx val="15"/>
        <c:delete val="1"/>
      </c:legendEntry>
      <c:layout>
        <c:manualLayout>
          <c:xMode val="edge"/>
          <c:yMode val="edge"/>
          <c:x val="0.66287087151648716"/>
          <c:y val="2.2403651240722848E-2"/>
          <c:w val="0.32893800220364944"/>
          <c:h val="0.95519269751855429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579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43"/>
  <sheetViews>
    <sheetView tabSelected="1" topLeftCell="L1" workbookViewId="0">
      <selection activeCell="T22" sqref="T22"/>
    </sheetView>
  </sheetViews>
  <sheetFormatPr defaultRowHeight="14.4" x14ac:dyDescent="0.3"/>
  <cols>
    <col min="1" max="1" width="24.44140625" customWidth="1"/>
    <col min="2" max="2" width="13.109375" style="4" customWidth="1"/>
    <col min="3" max="3" width="13.109375" style="5" customWidth="1"/>
    <col min="4" max="4" width="13.109375" style="4" customWidth="1"/>
    <col min="5" max="5" width="13.109375" style="5" customWidth="1"/>
    <col min="6" max="6" width="13.109375" style="4" customWidth="1"/>
    <col min="7" max="7" width="13.109375" style="5" customWidth="1"/>
    <col min="8" max="8" width="13.109375" style="4" customWidth="1"/>
    <col min="9" max="9" width="13.109375" style="5" customWidth="1"/>
    <col min="10" max="10" width="13.109375" style="4" customWidth="1"/>
    <col min="11" max="11" width="13.109375" style="5" customWidth="1"/>
    <col min="12" max="12" width="13.109375" style="4" customWidth="1"/>
    <col min="13" max="13" width="13.109375" style="5" customWidth="1"/>
    <col min="14" max="14" width="13.109375" style="4" customWidth="1"/>
    <col min="15" max="15" width="13.109375" style="5" customWidth="1"/>
    <col min="16" max="16" width="13.109375" style="7" customWidth="1"/>
    <col min="17" max="17" width="11.6640625" customWidth="1"/>
    <col min="18" max="18" width="6.33203125" customWidth="1"/>
    <col min="19" max="19" width="5.6640625" customWidth="1"/>
    <col min="20" max="22" width="9.109375" customWidth="1"/>
    <col min="23" max="23" width="8.33203125" customWidth="1"/>
    <col min="25" max="25" width="8.5546875" customWidth="1"/>
  </cols>
  <sheetData>
    <row r="3" spans="1:29" s="1" customFormat="1" ht="51.75" customHeight="1" x14ac:dyDescent="0.3">
      <c r="B3" s="9" t="s">
        <v>0</v>
      </c>
      <c r="C3" s="9"/>
      <c r="D3" s="10" t="s">
        <v>1</v>
      </c>
      <c r="E3" s="10"/>
      <c r="F3" s="9" t="s">
        <v>2</v>
      </c>
      <c r="G3" s="9"/>
      <c r="H3" s="9" t="s">
        <v>3</v>
      </c>
      <c r="I3" s="9"/>
      <c r="J3" s="9" t="s">
        <v>4</v>
      </c>
      <c r="K3" s="9"/>
      <c r="L3" s="9" t="s">
        <v>5</v>
      </c>
      <c r="M3" s="9"/>
      <c r="N3" s="9" t="s">
        <v>6</v>
      </c>
      <c r="O3" s="9"/>
      <c r="P3" s="6"/>
      <c r="R3" s="1" t="s">
        <v>11</v>
      </c>
      <c r="S3" s="1" t="s">
        <v>12</v>
      </c>
      <c r="T3" s="1" t="s">
        <v>21</v>
      </c>
      <c r="U3" s="1" t="s">
        <v>22</v>
      </c>
      <c r="V3" s="1" t="s">
        <v>24</v>
      </c>
      <c r="W3" s="1" t="s">
        <v>23</v>
      </c>
      <c r="X3" s="1" t="s">
        <v>25</v>
      </c>
      <c r="Y3" s="1" t="s">
        <v>26</v>
      </c>
      <c r="AB3" s="1" t="s">
        <v>27</v>
      </c>
      <c r="AC3" s="1" t="s">
        <v>28</v>
      </c>
    </row>
    <row r="4" spans="1:29" ht="15" x14ac:dyDescent="0.25">
      <c r="B4" s="2" t="s">
        <v>10</v>
      </c>
      <c r="C4" s="2" t="s">
        <v>9</v>
      </c>
      <c r="D4" s="2" t="s">
        <v>10</v>
      </c>
      <c r="E4" s="2" t="s">
        <v>9</v>
      </c>
      <c r="F4" s="2" t="s">
        <v>10</v>
      </c>
      <c r="G4" s="2" t="s">
        <v>9</v>
      </c>
      <c r="H4" s="2" t="s">
        <v>10</v>
      </c>
      <c r="I4" s="2" t="s">
        <v>9</v>
      </c>
      <c r="J4" s="2" t="s">
        <v>10</v>
      </c>
      <c r="K4" s="2" t="s">
        <v>9</v>
      </c>
      <c r="L4" s="2" t="s">
        <v>10</v>
      </c>
      <c r="M4" s="2" t="s">
        <v>9</v>
      </c>
      <c r="N4" s="2" t="s">
        <v>10</v>
      </c>
      <c r="O4" s="2" t="s">
        <v>9</v>
      </c>
      <c r="Q4" s="8" t="s">
        <v>0</v>
      </c>
      <c r="R4" s="2">
        <v>24.080459770114942</v>
      </c>
      <c r="S4" s="2">
        <v>61.10891089108911</v>
      </c>
      <c r="T4" s="2">
        <v>30.739421848826417</v>
      </c>
      <c r="U4" s="2">
        <v>32.26109142298165</v>
      </c>
      <c r="V4">
        <v>93</v>
      </c>
      <c r="W4">
        <v>101</v>
      </c>
      <c r="X4">
        <f>T4/SQRT(V4)</f>
        <v>3.1875295581174017</v>
      </c>
      <c r="Y4">
        <f>U4/SQRT(W4)</f>
        <v>3.2100985762631242</v>
      </c>
      <c r="AB4">
        <f>_xlfn.RANK.AVG(R4,R$4:R$17,1)</f>
        <v>7</v>
      </c>
      <c r="AC4">
        <f>_xlfn.RANK.AVG(S4,S$4:S$17,1)</f>
        <v>9</v>
      </c>
    </row>
    <row r="5" spans="1:29" ht="15" x14ac:dyDescent="0.25">
      <c r="A5" s="3" t="s">
        <v>7</v>
      </c>
      <c r="B5" s="2">
        <v>24.080459770114942</v>
      </c>
      <c r="C5" s="2">
        <v>61.10891089108911</v>
      </c>
      <c r="D5" s="2">
        <v>14.478260869565217</v>
      </c>
      <c r="E5" s="2">
        <v>74.578431372549019</v>
      </c>
      <c r="F5" s="2">
        <v>36.445783132530117</v>
      </c>
      <c r="G5" s="2">
        <v>49.434343434343432</v>
      </c>
      <c r="H5" s="2">
        <v>22.943820224719101</v>
      </c>
      <c r="I5" s="2">
        <v>65.05</v>
      </c>
      <c r="J5" s="2">
        <v>16.853932584269664</v>
      </c>
      <c r="K5" s="2">
        <v>66.222222222222229</v>
      </c>
      <c r="L5" s="2">
        <v>16.724137931034484</v>
      </c>
      <c r="M5" s="2">
        <v>64.604166666666671</v>
      </c>
      <c r="N5" s="2">
        <v>10.411764705882353</v>
      </c>
      <c r="O5" s="2">
        <v>71.05263157894737</v>
      </c>
      <c r="Q5" s="2" t="s">
        <v>1</v>
      </c>
      <c r="R5" s="2">
        <v>14.478260869565217</v>
      </c>
      <c r="S5" s="2">
        <v>74.578431372549019</v>
      </c>
      <c r="T5" s="2">
        <v>20.312654130401302</v>
      </c>
      <c r="U5" s="2">
        <v>21.041418972268268</v>
      </c>
      <c r="V5">
        <v>93</v>
      </c>
      <c r="W5">
        <v>102</v>
      </c>
      <c r="X5">
        <f t="shared" ref="X5:X17" si="0">T5/SQRT(V5)</f>
        <v>2.1063241124992604</v>
      </c>
      <c r="Y5">
        <f t="shared" ref="Y5:Y17" si="1">U5/SQRT(W5)</f>
        <v>2.0834109296134207</v>
      </c>
      <c r="AB5">
        <f t="shared" ref="AB5:AC17" si="2">_xlfn.RANK.AVG(R5,R$4:R$17,1)</f>
        <v>2</v>
      </c>
      <c r="AC5">
        <f t="shared" si="2"/>
        <v>12</v>
      </c>
    </row>
    <row r="6" spans="1:29" ht="15" x14ac:dyDescent="0.25">
      <c r="A6" s="3" t="s">
        <v>8</v>
      </c>
      <c r="B6" s="2">
        <v>30.739421848826417</v>
      </c>
      <c r="C6" s="2">
        <v>32.26109142298165</v>
      </c>
      <c r="D6" s="2">
        <v>20.312654130401302</v>
      </c>
      <c r="E6" s="2">
        <v>21.041418972268268</v>
      </c>
      <c r="F6" s="2">
        <v>110.30758028615504</v>
      </c>
      <c r="G6" s="2">
        <v>29.053842211807449</v>
      </c>
      <c r="H6" s="2">
        <v>30.827363711836583</v>
      </c>
      <c r="I6" s="2">
        <v>28.25296087102727</v>
      </c>
      <c r="J6" s="2">
        <v>17.713342789212057</v>
      </c>
      <c r="K6" s="2">
        <v>24.775133828817712</v>
      </c>
      <c r="L6" s="2">
        <v>17.943509324111456</v>
      </c>
      <c r="M6" s="2">
        <v>23.697425650397982</v>
      </c>
      <c r="N6" s="2">
        <v>8.5590509369425103</v>
      </c>
      <c r="O6" s="2">
        <v>33.812347652908834</v>
      </c>
      <c r="Q6" s="2" t="s">
        <v>2</v>
      </c>
      <c r="R6" s="2">
        <v>36.445783132530117</v>
      </c>
      <c r="S6" s="2">
        <v>49.434343434343432</v>
      </c>
      <c r="T6" s="2">
        <v>110.30758028615504</v>
      </c>
      <c r="U6" s="2">
        <v>29.053842211807449</v>
      </c>
      <c r="V6">
        <v>88</v>
      </c>
      <c r="W6">
        <v>99</v>
      </c>
      <c r="X6">
        <f t="shared" si="0"/>
        <v>11.758827568231133</v>
      </c>
      <c r="Y6">
        <f t="shared" si="1"/>
        <v>2.9200210101440831</v>
      </c>
      <c r="AB6">
        <f t="shared" si="2"/>
        <v>14</v>
      </c>
      <c r="AC6">
        <f t="shared" si="2"/>
        <v>7</v>
      </c>
    </row>
    <row r="7" spans="1:29" ht="15" x14ac:dyDescent="0.25">
      <c r="A7">
        <v>0</v>
      </c>
      <c r="B7" s="4">
        <f>$B$5+$B$6*COS(PI()*A7/180)</f>
        <v>54.819881618941359</v>
      </c>
      <c r="C7" s="5">
        <f>$C$5+$C$6*SIN(PI()*A7/180)</f>
        <v>61.10891089108911</v>
      </c>
      <c r="D7" s="4">
        <f>$D$5+$D$6*COS(PI()*A7/180)</f>
        <v>34.790914999966517</v>
      </c>
      <c r="E7" s="5">
        <f>$E$5+$E$6*SIN(PI()*A7/180)</f>
        <v>74.578431372549019</v>
      </c>
      <c r="F7" s="4">
        <f>$F$5+$F$6*COS(PI()*A7/180)</f>
        <v>146.75336341868515</v>
      </c>
      <c r="G7" s="5">
        <f>$G$5+$G$6*SIN(PI()*A7/180)</f>
        <v>49.434343434343432</v>
      </c>
      <c r="H7" s="4">
        <f>$H$5+$H$6*COS(PI()*A7/180)</f>
        <v>53.771183936555687</v>
      </c>
      <c r="I7" s="5">
        <f>$I$5+$I$6*SIN(PI()*A7/180)</f>
        <v>65.05</v>
      </c>
      <c r="J7" s="4">
        <f>$J$5+$J$6*COS(PI()*A7/180)</f>
        <v>34.567275373481721</v>
      </c>
      <c r="K7" s="5">
        <f>$K$5+$K$6*SIN(PI()*A7/180)</f>
        <v>66.222222222222229</v>
      </c>
      <c r="L7" s="4">
        <f>$L$5+$L$6*COS(PI()*A7/180)</f>
        <v>34.667647255145937</v>
      </c>
      <c r="M7" s="5">
        <f>$M$5+$M$6*SIN(PI()*A7/180)</f>
        <v>64.604166666666671</v>
      </c>
      <c r="N7" s="4">
        <f>$N$5+$N$6*COS(PI()*A7/180)</f>
        <v>18.970815642824864</v>
      </c>
      <c r="O7" s="5">
        <f>$O$5+$O$6*SIN(PI()*A7/180)</f>
        <v>71.05263157894737</v>
      </c>
      <c r="Q7" s="2" t="s">
        <v>3</v>
      </c>
      <c r="R7" s="2">
        <v>24.08</v>
      </c>
      <c r="S7" s="2">
        <v>61.1</v>
      </c>
      <c r="T7" s="2">
        <v>30.827363711836583</v>
      </c>
      <c r="U7" s="2">
        <v>28.25296087102727</v>
      </c>
      <c r="V7">
        <v>91</v>
      </c>
      <c r="W7">
        <v>100</v>
      </c>
      <c r="X7">
        <f t="shared" si="0"/>
        <v>3.2315857935229801</v>
      </c>
      <c r="Y7">
        <f t="shared" si="1"/>
        <v>2.8252960871027271</v>
      </c>
      <c r="AB7">
        <f t="shared" si="2"/>
        <v>6</v>
      </c>
      <c r="AC7">
        <f t="shared" si="2"/>
        <v>8</v>
      </c>
    </row>
    <row r="8" spans="1:29" ht="15" x14ac:dyDescent="0.25">
      <c r="A8">
        <v>10</v>
      </c>
      <c r="B8" s="4">
        <f t="shared" ref="B8:B43" si="3">$B$5+$B$6*COS(PI()*A8/180)</f>
        <v>54.352880729952062</v>
      </c>
      <c r="C8" s="5">
        <f t="shared" ref="C8:C43" si="4">$C$5+$C$6*SIN(PI()*A8/180)</f>
        <v>66.710990626236111</v>
      </c>
      <c r="D8" s="4">
        <f t="shared" ref="D8:D43" si="5">$D$5+$D$6*COS(PI()*A8/180)</f>
        <v>34.482320141439871</v>
      </c>
      <c r="E8" s="5">
        <f t="shared" ref="E8:E43" si="6">$E$5+$E$6*SIN(PI()*A8/180)</f>
        <v>78.232235432609784</v>
      </c>
      <c r="F8" s="4">
        <f t="shared" ref="F8:F43" si="7">$F$5+$F$6*COS(PI()*A8/180)</f>
        <v>145.07754341435219</v>
      </c>
      <c r="G8" s="5">
        <f t="shared" ref="G8:G43" si="8">$G$5+$G$6*SIN(PI()*A8/180)</f>
        <v>54.479490188646331</v>
      </c>
      <c r="H8" s="4">
        <f t="shared" ref="H8:H43" si="9">$H$5+$H$6*COS(PI()*A8/180)</f>
        <v>53.302847013062966</v>
      </c>
      <c r="I8" s="5">
        <f t="shared" ref="I8:I43" si="10">$I$5+$I$6*SIN(PI()*A8/180)</f>
        <v>69.956075168948971</v>
      </c>
      <c r="J8" s="4">
        <f t="shared" ref="J8:J43" si="11">$J$5+$J$6*COS(PI()*A8/180)</f>
        <v>34.298169894848584</v>
      </c>
      <c r="K8" s="5">
        <f t="shared" ref="K8:K43" si="12">$K$5+$K$6*SIN(PI()*A8/180)</f>
        <v>70.524379063050745</v>
      </c>
      <c r="L8" s="4">
        <f t="shared" ref="L8:L43" si="13">$L$5+$L$6*COS(PI()*A8/180)</f>
        <v>34.395045029666292</v>
      </c>
      <c r="M8" s="5">
        <f t="shared" ref="M8:M43" si="14">$M$5+$M$6*SIN(PI()*A8/180)</f>
        <v>68.719181446255845</v>
      </c>
      <c r="N8" s="4">
        <f t="shared" ref="N8:N43" si="15">$N$5+$N$6*COS(PI()*A8/180)</f>
        <v>18.840784427009741</v>
      </c>
      <c r="O8" s="5">
        <f t="shared" ref="O8:O43" si="16">$O$5+$O$6*SIN(PI()*A8/180)</f>
        <v>76.924084131515698</v>
      </c>
      <c r="Q8" s="2" t="s">
        <v>4</v>
      </c>
      <c r="R8" s="2">
        <v>16.853932584269664</v>
      </c>
      <c r="S8" s="2">
        <v>66.222222222222229</v>
      </c>
      <c r="T8" s="2">
        <v>17.713342789212057</v>
      </c>
      <c r="U8" s="2">
        <v>24.775133828817712</v>
      </c>
      <c r="V8">
        <v>90</v>
      </c>
      <c r="W8">
        <v>99</v>
      </c>
      <c r="X8">
        <f t="shared" si="0"/>
        <v>1.8671502729743312</v>
      </c>
      <c r="Y8">
        <f t="shared" si="1"/>
        <v>2.4899946376069551</v>
      </c>
      <c r="AB8">
        <f t="shared" si="2"/>
        <v>5</v>
      </c>
      <c r="AC8">
        <f t="shared" si="2"/>
        <v>11</v>
      </c>
    </row>
    <row r="9" spans="1:29" ht="15" x14ac:dyDescent="0.25">
      <c r="A9">
        <v>20</v>
      </c>
      <c r="B9" s="4">
        <f t="shared" si="3"/>
        <v>52.966067648682255</v>
      </c>
      <c r="C9" s="5">
        <f t="shared" si="4"/>
        <v>72.142854003419799</v>
      </c>
      <c r="D9" s="4">
        <f t="shared" si="5"/>
        <v>33.565912064479726</v>
      </c>
      <c r="E9" s="5">
        <f t="shared" si="6"/>
        <v>81.775020505219658</v>
      </c>
      <c r="F9" s="4">
        <f t="shared" si="7"/>
        <v>140.10100234417916</v>
      </c>
      <c r="G9" s="5">
        <f t="shared" si="8"/>
        <v>59.371342711787179</v>
      </c>
      <c r="H9" s="4">
        <f t="shared" si="9"/>
        <v>51.912066423015233</v>
      </c>
      <c r="I9" s="5">
        <f t="shared" si="10"/>
        <v>74.713081726483253</v>
      </c>
      <c r="J9" s="4">
        <f t="shared" si="11"/>
        <v>33.49903009274351</v>
      </c>
      <c r="K9" s="5">
        <f t="shared" si="12"/>
        <v>74.695817045267091</v>
      </c>
      <c r="L9" s="4">
        <f t="shared" si="13"/>
        <v>33.585521233905162</v>
      </c>
      <c r="M9" s="5">
        <f t="shared" si="14"/>
        <v>72.709163584065166</v>
      </c>
      <c r="N9" s="4">
        <f t="shared" si="15"/>
        <v>18.454641712257946</v>
      </c>
      <c r="O9" s="5">
        <f t="shared" si="16"/>
        <v>82.617135569372593</v>
      </c>
      <c r="Q9" s="2" t="s">
        <v>5</v>
      </c>
      <c r="R9" s="2">
        <v>16.724137931034484</v>
      </c>
      <c r="S9" s="2">
        <v>64.604166666666671</v>
      </c>
      <c r="T9" s="2">
        <v>17.943509324111456</v>
      </c>
      <c r="U9" s="2">
        <v>23.697425650397982</v>
      </c>
      <c r="V9">
        <v>89</v>
      </c>
      <c r="W9">
        <v>96</v>
      </c>
      <c r="X9">
        <f t="shared" si="0"/>
        <v>1.9020081843432499</v>
      </c>
      <c r="Y9">
        <f t="shared" si="1"/>
        <v>2.4186083775423683</v>
      </c>
      <c r="AB9">
        <f t="shared" si="2"/>
        <v>4</v>
      </c>
      <c r="AC9">
        <f t="shared" si="2"/>
        <v>10</v>
      </c>
    </row>
    <row r="10" spans="1:29" ht="15" x14ac:dyDescent="0.25">
      <c r="A10">
        <v>30</v>
      </c>
      <c r="B10" s="4">
        <f t="shared" si="3"/>
        <v>50.70157998884504</v>
      </c>
      <c r="C10" s="5">
        <f t="shared" si="4"/>
        <v>77.239456602579935</v>
      </c>
      <c r="D10" s="4">
        <f t="shared" si="5"/>
        <v>32.069535364779654</v>
      </c>
      <c r="E10" s="5">
        <f t="shared" si="6"/>
        <v>85.099140858683157</v>
      </c>
      <c r="F10" s="4">
        <f t="shared" si="7"/>
        <v>131.97494989033194</v>
      </c>
      <c r="G10" s="5">
        <f t="shared" si="8"/>
        <v>63.961264540247157</v>
      </c>
      <c r="H10" s="4">
        <f t="shared" si="9"/>
        <v>49.641100330872135</v>
      </c>
      <c r="I10" s="5">
        <f t="shared" si="10"/>
        <v>79.176480435513625</v>
      </c>
      <c r="J10" s="4">
        <f t="shared" si="11"/>
        <v>32.194137425669211</v>
      </c>
      <c r="K10" s="5">
        <f t="shared" si="12"/>
        <v>78.609789136631079</v>
      </c>
      <c r="L10" s="4">
        <f t="shared" si="13"/>
        <v>32.263672838757948</v>
      </c>
      <c r="M10" s="5">
        <f t="shared" si="14"/>
        <v>76.452879491865659</v>
      </c>
      <c r="N10" s="4">
        <f t="shared" si="15"/>
        <v>17.82412024955957</v>
      </c>
      <c r="O10" s="5">
        <f t="shared" si="16"/>
        <v>87.95880540540179</v>
      </c>
      <c r="Q10" s="2" t="s">
        <v>13</v>
      </c>
      <c r="R10" s="2">
        <v>14.555555555555555</v>
      </c>
      <c r="S10" s="2">
        <v>81.315789473684205</v>
      </c>
      <c r="T10" s="2">
        <v>15.397439675617978</v>
      </c>
      <c r="U10" s="2">
        <v>18.133818856991638</v>
      </c>
      <c r="V10" s="7">
        <v>90</v>
      </c>
      <c r="W10">
        <v>95</v>
      </c>
      <c r="X10">
        <f t="shared" si="0"/>
        <v>1.6230326503332329</v>
      </c>
      <c r="Y10">
        <f t="shared" si="1"/>
        <v>1.8604905587906975</v>
      </c>
      <c r="AB10">
        <f t="shared" si="2"/>
        <v>3</v>
      </c>
      <c r="AC10">
        <f t="shared" si="2"/>
        <v>13</v>
      </c>
    </row>
    <row r="11" spans="1:29" ht="15" x14ac:dyDescent="0.25">
      <c r="A11">
        <v>40</v>
      </c>
      <c r="B11" s="4">
        <f t="shared" si="3"/>
        <v>47.62822306209852</v>
      </c>
      <c r="C11" s="5">
        <f t="shared" si="4"/>
        <v>81.845940732746399</v>
      </c>
      <c r="D11" s="4">
        <f t="shared" si="5"/>
        <v>30.038656691156891</v>
      </c>
      <c r="E11" s="5">
        <f t="shared" si="6"/>
        <v>88.103594778146331</v>
      </c>
      <c r="F11" s="4">
        <f t="shared" si="7"/>
        <v>120.9462920446397</v>
      </c>
      <c r="G11" s="5">
        <f t="shared" si="8"/>
        <v>68.10979322188102</v>
      </c>
      <c r="H11" s="4">
        <f t="shared" si="9"/>
        <v>46.558950892179148</v>
      </c>
      <c r="I11" s="5">
        <f t="shared" si="10"/>
        <v>83.210653184854948</v>
      </c>
      <c r="J11" s="4">
        <f t="shared" si="11"/>
        <v>30.423140397007181</v>
      </c>
      <c r="K11" s="5">
        <f t="shared" si="12"/>
        <v>82.147371275712089</v>
      </c>
      <c r="L11" s="4">
        <f t="shared" si="13"/>
        <v>30.469663538823632</v>
      </c>
      <c r="M11" s="5">
        <f t="shared" si="14"/>
        <v>79.836578256210473</v>
      </c>
      <c r="N11" s="4">
        <f t="shared" si="15"/>
        <v>16.968378114499444</v>
      </c>
      <c r="O11" s="5">
        <f t="shared" si="16"/>
        <v>92.7867897046509</v>
      </c>
      <c r="Q11" s="2" t="s">
        <v>14</v>
      </c>
      <c r="R11" s="2">
        <v>11.822222222222223</v>
      </c>
      <c r="S11" s="2">
        <v>86.810526315789474</v>
      </c>
      <c r="T11" s="2">
        <v>14.432779309673787</v>
      </c>
      <c r="U11" s="2">
        <v>13.682023255291689</v>
      </c>
      <c r="V11" s="7">
        <v>90</v>
      </c>
      <c r="W11">
        <v>95</v>
      </c>
      <c r="X11">
        <f t="shared" si="0"/>
        <v>1.5213485195040606</v>
      </c>
      <c r="Y11">
        <f t="shared" si="1"/>
        <v>1.4037459672654924</v>
      </c>
      <c r="AB11">
        <f t="shared" si="2"/>
        <v>1</v>
      </c>
      <c r="AC11">
        <f t="shared" si="2"/>
        <v>14</v>
      </c>
    </row>
    <row r="12" spans="1:29" ht="14.25" customHeight="1" x14ac:dyDescent="0.25">
      <c r="A12">
        <v>50</v>
      </c>
      <c r="B12" s="4">
        <f t="shared" si="3"/>
        <v>43.83937926346826</v>
      </c>
      <c r="C12" s="5">
        <f t="shared" si="4"/>
        <v>85.822340704617531</v>
      </c>
      <c r="D12" s="4">
        <f t="shared" si="5"/>
        <v>27.534983264435283</v>
      </c>
      <c r="E12" s="5">
        <f t="shared" si="6"/>
        <v>90.697093451593361</v>
      </c>
      <c r="F12" s="4">
        <f t="shared" si="7"/>
        <v>107.35012899497374</v>
      </c>
      <c r="G12" s="5">
        <f t="shared" si="8"/>
        <v>71.690877811954124</v>
      </c>
      <c r="H12" s="4">
        <f t="shared" si="9"/>
        <v>42.759267657988104</v>
      </c>
      <c r="I12" s="5">
        <f t="shared" si="10"/>
        <v>86.693023676908354</v>
      </c>
      <c r="J12" s="4">
        <f t="shared" si="11"/>
        <v>28.239849855305579</v>
      </c>
      <c r="K12" s="5">
        <f t="shared" si="12"/>
        <v>85.201075819317055</v>
      </c>
      <c r="L12" s="4">
        <f t="shared" si="13"/>
        <v>28.258003398868219</v>
      </c>
      <c r="M12" s="5">
        <f t="shared" si="14"/>
        <v>82.757447902379184</v>
      </c>
      <c r="N12" s="4">
        <f t="shared" si="15"/>
        <v>15.913416598824965</v>
      </c>
      <c r="O12" s="5">
        <f t="shared" si="16"/>
        <v>96.954392607265206</v>
      </c>
      <c r="Q12" s="2" t="s">
        <v>15</v>
      </c>
      <c r="R12" s="2">
        <v>26.554216867469879</v>
      </c>
      <c r="S12" s="2">
        <v>46.41935483870968</v>
      </c>
      <c r="T12" s="2">
        <v>25.785348937062174</v>
      </c>
      <c r="U12" s="2">
        <v>27.323871781730716</v>
      </c>
      <c r="V12" s="7">
        <v>88</v>
      </c>
      <c r="W12">
        <v>93</v>
      </c>
      <c r="X12">
        <f t="shared" si="0"/>
        <v>2.7487274324305169</v>
      </c>
      <c r="Y12">
        <f t="shared" si="1"/>
        <v>2.8333535150662512</v>
      </c>
      <c r="AB12">
        <f t="shared" si="2"/>
        <v>9</v>
      </c>
      <c r="AC12">
        <f t="shared" si="2"/>
        <v>4</v>
      </c>
    </row>
    <row r="13" spans="1:29" ht="15" x14ac:dyDescent="0.25">
      <c r="A13">
        <v>60</v>
      </c>
      <c r="B13" s="4">
        <f t="shared" si="3"/>
        <v>39.450170694528154</v>
      </c>
      <c r="C13" s="5">
        <f t="shared" si="4"/>
        <v>89.047835617203475</v>
      </c>
      <c r="D13" s="4">
        <f t="shared" si="5"/>
        <v>24.634587934765868</v>
      </c>
      <c r="E13" s="5">
        <f t="shared" si="6"/>
        <v>92.800834734205196</v>
      </c>
      <c r="F13" s="4">
        <f t="shared" si="7"/>
        <v>91.599573275607653</v>
      </c>
      <c r="G13" s="5">
        <f t="shared" si="8"/>
        <v>74.595708867313348</v>
      </c>
      <c r="H13" s="4">
        <f t="shared" si="9"/>
        <v>38.357502080637396</v>
      </c>
      <c r="I13" s="5">
        <f t="shared" si="10"/>
        <v>89.51778184643733</v>
      </c>
      <c r="J13" s="4">
        <f t="shared" si="11"/>
        <v>25.710603978875696</v>
      </c>
      <c r="K13" s="5">
        <f t="shared" si="12"/>
        <v>87.678117500137589</v>
      </c>
      <c r="L13" s="4">
        <f t="shared" si="13"/>
        <v>25.695892593090214</v>
      </c>
      <c r="M13" s="5">
        <f t="shared" si="14"/>
        <v>85.126739284204291</v>
      </c>
      <c r="N13" s="4">
        <f t="shared" si="15"/>
        <v>14.691290174353609</v>
      </c>
      <c r="O13" s="5">
        <f t="shared" si="16"/>
        <v>100.33498360795755</v>
      </c>
      <c r="Q13" s="2" t="s">
        <v>16</v>
      </c>
      <c r="R13" s="2">
        <v>27.049382716049383</v>
      </c>
      <c r="S13" s="2">
        <v>48.3</v>
      </c>
      <c r="T13" s="2">
        <v>25.724453946861487</v>
      </c>
      <c r="U13" s="2">
        <v>28.914616652824144</v>
      </c>
      <c r="V13" s="7">
        <v>85</v>
      </c>
      <c r="W13">
        <v>90</v>
      </c>
      <c r="X13">
        <f t="shared" si="0"/>
        <v>2.7902087859137996</v>
      </c>
      <c r="Y13">
        <f t="shared" si="1"/>
        <v>3.0478682097852796</v>
      </c>
      <c r="AB13">
        <f t="shared" si="2"/>
        <v>10</v>
      </c>
      <c r="AC13">
        <f t="shared" si="2"/>
        <v>5</v>
      </c>
    </row>
    <row r="14" spans="1:29" ht="15" x14ac:dyDescent="0.25">
      <c r="A14">
        <v>70</v>
      </c>
      <c r="B14" s="4">
        <f t="shared" si="3"/>
        <v>34.593961236598751</v>
      </c>
      <c r="C14" s="5">
        <f t="shared" si="4"/>
        <v>91.424420439764532</v>
      </c>
      <c r="D14" s="4">
        <f t="shared" si="5"/>
        <v>21.42559774656981</v>
      </c>
      <c r="E14" s="5">
        <f t="shared" si="6"/>
        <v>94.350897511654125</v>
      </c>
      <c r="F14" s="4">
        <f t="shared" si="7"/>
        <v>74.173197551908586</v>
      </c>
      <c r="G14" s="5">
        <f t="shared" si="8"/>
        <v>76.736024566257029</v>
      </c>
      <c r="H14" s="4">
        <f t="shared" si="9"/>
        <v>33.487399579793973</v>
      </c>
      <c r="I14" s="5">
        <f t="shared" si="10"/>
        <v>91.599098845857327</v>
      </c>
      <c r="J14" s="4">
        <f t="shared" si="11"/>
        <v>22.912252623812673</v>
      </c>
      <c r="K14" s="5">
        <f t="shared" si="12"/>
        <v>89.503232660145557</v>
      </c>
      <c r="L14" s="4">
        <f t="shared" si="13"/>
        <v>22.861179561832557</v>
      </c>
      <c r="M14" s="5">
        <f t="shared" si="14"/>
        <v>86.872462681968358</v>
      </c>
      <c r="N14" s="4">
        <f t="shared" si="15"/>
        <v>13.339132534067131</v>
      </c>
      <c r="O14" s="5">
        <f t="shared" si="16"/>
        <v>102.82584515983353</v>
      </c>
      <c r="Q14" s="2" t="s">
        <v>17</v>
      </c>
      <c r="R14" s="2">
        <v>32.823529411764703</v>
      </c>
      <c r="S14" s="2">
        <v>30.797752808988765</v>
      </c>
      <c r="T14" s="2">
        <v>30.851566242188369</v>
      </c>
      <c r="U14" s="2">
        <v>26.249320240237953</v>
      </c>
      <c r="V14" s="7">
        <v>81</v>
      </c>
      <c r="W14">
        <v>89</v>
      </c>
      <c r="X14">
        <f t="shared" si="0"/>
        <v>3.4279518046875967</v>
      </c>
      <c r="Y14">
        <f t="shared" si="1"/>
        <v>2.7824223806260266</v>
      </c>
      <c r="AB14">
        <f t="shared" si="2"/>
        <v>12</v>
      </c>
      <c r="AC14">
        <f t="shared" si="2"/>
        <v>1</v>
      </c>
    </row>
    <row r="15" spans="1:29" ht="15" x14ac:dyDescent="0.25">
      <c r="A15">
        <v>80</v>
      </c>
      <c r="B15" s="4">
        <f t="shared" si="3"/>
        <v>29.418304356698673</v>
      </c>
      <c r="C15" s="5">
        <f t="shared" si="4"/>
        <v>92.879883845077089</v>
      </c>
      <c r="D15" s="4">
        <f t="shared" si="5"/>
        <v>18.005516242888049</v>
      </c>
      <c r="E15" s="5">
        <f t="shared" si="6"/>
        <v>95.300183910816969</v>
      </c>
      <c r="F15" s="4">
        <f t="shared" si="7"/>
        <v>55.600493432069555</v>
      </c>
      <c r="G15" s="5">
        <f t="shared" si="8"/>
        <v>78.046792499324766</v>
      </c>
      <c r="H15" s="4">
        <f t="shared" si="9"/>
        <v>28.296935755555182</v>
      </c>
      <c r="I15" s="5">
        <f t="shared" si="10"/>
        <v>92.873734911338204</v>
      </c>
      <c r="J15" s="4">
        <f t="shared" si="11"/>
        <v>19.929822280006</v>
      </c>
      <c r="K15" s="5">
        <f t="shared" si="12"/>
        <v>90.620966098756938</v>
      </c>
      <c r="L15" s="4">
        <f t="shared" si="13"/>
        <v>19.839995626116014</v>
      </c>
      <c r="M15" s="5">
        <f t="shared" si="14"/>
        <v>87.941575173608967</v>
      </c>
      <c r="N15" s="4">
        <f t="shared" si="15"/>
        <v>11.898028303640853</v>
      </c>
      <c r="O15" s="5">
        <f t="shared" si="16"/>
        <v>104.35129369507612</v>
      </c>
      <c r="Q15" s="2" t="s">
        <v>18</v>
      </c>
      <c r="R15" s="2">
        <v>25.192771084337348</v>
      </c>
      <c r="S15" s="2">
        <v>48.741935483870968</v>
      </c>
      <c r="T15" s="2">
        <v>26.822114024886847</v>
      </c>
      <c r="U15" s="2">
        <v>28.013934120520023</v>
      </c>
      <c r="V15" s="7">
        <v>86</v>
      </c>
      <c r="W15">
        <v>93</v>
      </c>
      <c r="X15">
        <f t="shared" si="0"/>
        <v>2.8923029384823882</v>
      </c>
      <c r="Y15">
        <f t="shared" si="1"/>
        <v>2.9049096462339725</v>
      </c>
      <c r="AB15">
        <f t="shared" si="2"/>
        <v>8</v>
      </c>
      <c r="AC15">
        <f t="shared" si="2"/>
        <v>6</v>
      </c>
    </row>
    <row r="16" spans="1:29" ht="15" x14ac:dyDescent="0.25">
      <c r="A16">
        <v>90</v>
      </c>
      <c r="B16" s="4">
        <f t="shared" si="3"/>
        <v>24.080459770114945</v>
      </c>
      <c r="C16" s="5">
        <f t="shared" si="4"/>
        <v>93.37000231407076</v>
      </c>
      <c r="D16" s="4">
        <f t="shared" si="5"/>
        <v>14.478260869565219</v>
      </c>
      <c r="E16" s="5">
        <f t="shared" si="6"/>
        <v>95.61985034481728</v>
      </c>
      <c r="F16" s="4">
        <f t="shared" si="7"/>
        <v>36.445783132530124</v>
      </c>
      <c r="G16" s="5">
        <f t="shared" si="8"/>
        <v>78.488185646150882</v>
      </c>
      <c r="H16" s="4">
        <f t="shared" si="9"/>
        <v>22.943820224719104</v>
      </c>
      <c r="I16" s="5">
        <f t="shared" si="10"/>
        <v>93.302960871027267</v>
      </c>
      <c r="J16" s="4">
        <f t="shared" si="11"/>
        <v>16.853932584269664</v>
      </c>
      <c r="K16" s="5">
        <f t="shared" si="12"/>
        <v>90.997356051039944</v>
      </c>
      <c r="L16" s="4">
        <f t="shared" si="13"/>
        <v>16.724137931034484</v>
      </c>
      <c r="M16" s="5">
        <f t="shared" si="14"/>
        <v>88.30159231706466</v>
      </c>
      <c r="N16" s="4">
        <f t="shared" si="15"/>
        <v>10.411764705882353</v>
      </c>
      <c r="O16" s="5">
        <f t="shared" si="16"/>
        <v>104.86497923185621</v>
      </c>
      <c r="Q16" s="2" t="s">
        <v>19</v>
      </c>
      <c r="R16" s="2">
        <v>31.783783783783782</v>
      </c>
      <c r="S16" s="2">
        <v>37.292134831460672</v>
      </c>
      <c r="T16" s="2">
        <v>34.619366767026087</v>
      </c>
      <c r="U16" s="2">
        <v>25.917352140633771</v>
      </c>
      <c r="V16" s="7">
        <v>81</v>
      </c>
      <c r="W16">
        <v>89</v>
      </c>
      <c r="X16">
        <f t="shared" si="0"/>
        <v>3.846596307447343</v>
      </c>
      <c r="Y16">
        <f t="shared" si="1"/>
        <v>2.7472338324450094</v>
      </c>
      <c r="AB16">
        <f t="shared" si="2"/>
        <v>11</v>
      </c>
      <c r="AC16">
        <f t="shared" si="2"/>
        <v>3</v>
      </c>
    </row>
    <row r="17" spans="1:29" x14ac:dyDescent="0.3">
      <c r="A17">
        <v>100</v>
      </c>
      <c r="B17" s="4">
        <f t="shared" si="3"/>
        <v>18.742615183531214</v>
      </c>
      <c r="C17" s="5">
        <f t="shared" si="4"/>
        <v>92.879883845077089</v>
      </c>
      <c r="D17" s="4">
        <f t="shared" si="5"/>
        <v>10.951005496242386</v>
      </c>
      <c r="E17" s="5">
        <f t="shared" si="6"/>
        <v>95.300183910816969</v>
      </c>
      <c r="F17" s="4">
        <f t="shared" si="7"/>
        <v>17.291072832990686</v>
      </c>
      <c r="G17" s="5">
        <f t="shared" si="8"/>
        <v>78.046792499324766</v>
      </c>
      <c r="H17" s="4">
        <f t="shared" si="9"/>
        <v>17.590704693883023</v>
      </c>
      <c r="I17" s="5">
        <f t="shared" si="10"/>
        <v>92.873734911338204</v>
      </c>
      <c r="J17" s="4">
        <f t="shared" si="11"/>
        <v>13.77804288853333</v>
      </c>
      <c r="K17" s="5">
        <f t="shared" si="12"/>
        <v>90.620966098756938</v>
      </c>
      <c r="L17" s="4">
        <f t="shared" si="13"/>
        <v>13.608280235952957</v>
      </c>
      <c r="M17" s="5">
        <f t="shared" si="14"/>
        <v>87.941575173608967</v>
      </c>
      <c r="N17" s="4">
        <f t="shared" si="15"/>
        <v>8.9255011081238536</v>
      </c>
      <c r="O17" s="5">
        <f t="shared" si="16"/>
        <v>104.35129369507612</v>
      </c>
      <c r="Q17" s="2" t="s">
        <v>20</v>
      </c>
      <c r="R17" s="2">
        <v>32.917808219178085</v>
      </c>
      <c r="S17" s="2">
        <v>35.466666666666669</v>
      </c>
      <c r="T17" s="2">
        <v>54.476486626152536</v>
      </c>
      <c r="U17" s="2">
        <v>24.728730504406215</v>
      </c>
      <c r="V17" s="7">
        <v>83</v>
      </c>
      <c r="W17">
        <v>90</v>
      </c>
      <c r="X17">
        <f t="shared" si="0"/>
        <v>5.9795712413578963</v>
      </c>
      <c r="Y17">
        <f t="shared" si="1"/>
        <v>2.6066370679469371</v>
      </c>
      <c r="AB17">
        <f t="shared" si="2"/>
        <v>13</v>
      </c>
      <c r="AC17">
        <f t="shared" si="2"/>
        <v>2</v>
      </c>
    </row>
    <row r="18" spans="1:29" ht="15" x14ac:dyDescent="0.25">
      <c r="A18">
        <v>110</v>
      </c>
      <c r="B18" s="4">
        <f t="shared" si="3"/>
        <v>13.566958303631138</v>
      </c>
      <c r="C18" s="5">
        <f t="shared" si="4"/>
        <v>91.424420439764532</v>
      </c>
      <c r="D18" s="4">
        <f t="shared" si="5"/>
        <v>7.5309239925606271</v>
      </c>
      <c r="E18" s="5">
        <f t="shared" si="6"/>
        <v>94.350897511654125</v>
      </c>
      <c r="F18" s="4">
        <f t="shared" si="7"/>
        <v>-1.2816312868483379</v>
      </c>
      <c r="G18" s="5">
        <f t="shared" si="8"/>
        <v>76.736024566257029</v>
      </c>
      <c r="H18" s="4">
        <f t="shared" si="9"/>
        <v>12.400240869644234</v>
      </c>
      <c r="I18" s="5">
        <f t="shared" si="10"/>
        <v>91.599098845857327</v>
      </c>
      <c r="J18" s="4">
        <f t="shared" si="11"/>
        <v>10.795612544726655</v>
      </c>
      <c r="K18" s="5">
        <f t="shared" si="12"/>
        <v>89.503232660145557</v>
      </c>
      <c r="L18" s="4">
        <f t="shared" si="13"/>
        <v>10.587096300236411</v>
      </c>
      <c r="M18" s="5">
        <f t="shared" si="14"/>
        <v>86.872462681968358</v>
      </c>
      <c r="N18" s="4">
        <f t="shared" si="15"/>
        <v>7.4843968776975771</v>
      </c>
      <c r="O18" s="5">
        <f t="shared" si="16"/>
        <v>102.82584515983353</v>
      </c>
    </row>
    <row r="19" spans="1:29" ht="15" x14ac:dyDescent="0.25">
      <c r="A19">
        <v>120</v>
      </c>
      <c r="B19" s="4">
        <f t="shared" si="3"/>
        <v>8.7107488457017404</v>
      </c>
      <c r="C19" s="5">
        <f t="shared" si="4"/>
        <v>89.047835617203489</v>
      </c>
      <c r="D19" s="4">
        <f t="shared" si="5"/>
        <v>4.321933804364571</v>
      </c>
      <c r="E19" s="5">
        <f t="shared" si="6"/>
        <v>92.800834734205196</v>
      </c>
      <c r="F19" s="4">
        <f t="shared" si="7"/>
        <v>-18.708007010547384</v>
      </c>
      <c r="G19" s="5">
        <f t="shared" si="8"/>
        <v>74.595708867313348</v>
      </c>
      <c r="H19" s="4">
        <f t="shared" si="9"/>
        <v>7.5301383688008166</v>
      </c>
      <c r="I19" s="5">
        <f t="shared" si="10"/>
        <v>89.51778184643733</v>
      </c>
      <c r="J19" s="4">
        <f t="shared" si="11"/>
        <v>7.9972611896636394</v>
      </c>
      <c r="K19" s="5">
        <f t="shared" si="12"/>
        <v>87.678117500137603</v>
      </c>
      <c r="L19" s="4">
        <f t="shared" si="13"/>
        <v>7.7523832689787593</v>
      </c>
      <c r="M19" s="5">
        <f t="shared" si="14"/>
        <v>85.126739284204291</v>
      </c>
      <c r="N19" s="4">
        <f t="shared" si="15"/>
        <v>6.1322392374110999</v>
      </c>
      <c r="O19" s="5">
        <f t="shared" si="16"/>
        <v>100.33498360795755</v>
      </c>
      <c r="Z19" t="s">
        <v>29</v>
      </c>
      <c r="AC19">
        <f>CORREL(AB4:AB17,AC4:AC17)</f>
        <v>-0.8857142857142859</v>
      </c>
    </row>
    <row r="20" spans="1:29" ht="15" x14ac:dyDescent="0.25">
      <c r="A20">
        <v>130</v>
      </c>
      <c r="B20" s="4">
        <f t="shared" si="3"/>
        <v>4.3215402767616276</v>
      </c>
      <c r="C20" s="5">
        <f t="shared" si="4"/>
        <v>85.822340704617531</v>
      </c>
      <c r="D20" s="4">
        <f t="shared" si="5"/>
        <v>1.4215384746951525</v>
      </c>
      <c r="E20" s="5">
        <f t="shared" si="6"/>
        <v>90.697093451593361</v>
      </c>
      <c r="F20" s="4">
        <f t="shared" si="7"/>
        <v>-34.458562729913517</v>
      </c>
      <c r="G20" s="5">
        <f t="shared" si="8"/>
        <v>71.690877811954124</v>
      </c>
      <c r="H20" s="4">
        <f t="shared" si="9"/>
        <v>3.1283727914501007</v>
      </c>
      <c r="I20" s="5">
        <f t="shared" si="10"/>
        <v>86.693023676908354</v>
      </c>
      <c r="J20" s="4">
        <f t="shared" si="11"/>
        <v>5.4680153132337477</v>
      </c>
      <c r="K20" s="5">
        <f t="shared" si="12"/>
        <v>85.201075819317055</v>
      </c>
      <c r="L20" s="4">
        <f t="shared" si="13"/>
        <v>5.1902724632007491</v>
      </c>
      <c r="M20" s="5">
        <f t="shared" si="14"/>
        <v>82.757447902379184</v>
      </c>
      <c r="N20" s="4">
        <f t="shared" si="15"/>
        <v>4.910112812939742</v>
      </c>
      <c r="O20" s="5">
        <f t="shared" si="16"/>
        <v>96.954392607265206</v>
      </c>
    </row>
    <row r="21" spans="1:29" ht="15" x14ac:dyDescent="0.25">
      <c r="A21">
        <v>140</v>
      </c>
      <c r="B21" s="4">
        <f t="shared" si="3"/>
        <v>0.532696478131367</v>
      </c>
      <c r="C21" s="5">
        <f t="shared" si="4"/>
        <v>81.845940732746413</v>
      </c>
      <c r="D21" s="4">
        <f t="shared" si="5"/>
        <v>-1.0821349520264558</v>
      </c>
      <c r="E21" s="5">
        <f t="shared" si="6"/>
        <v>88.103594778146345</v>
      </c>
      <c r="F21" s="4">
        <f t="shared" si="7"/>
        <v>-48.054725779579464</v>
      </c>
      <c r="G21" s="5">
        <f t="shared" si="8"/>
        <v>68.10979322188102</v>
      </c>
      <c r="H21" s="4">
        <f t="shared" si="9"/>
        <v>-0.67131044274094265</v>
      </c>
      <c r="I21" s="5">
        <f t="shared" si="10"/>
        <v>83.210653184854948</v>
      </c>
      <c r="J21" s="4">
        <f t="shared" si="11"/>
        <v>3.2847247715321508</v>
      </c>
      <c r="K21" s="5">
        <f t="shared" si="12"/>
        <v>82.147371275712089</v>
      </c>
      <c r="L21" s="4">
        <f t="shared" si="13"/>
        <v>2.9786123232453363</v>
      </c>
      <c r="M21" s="5">
        <f t="shared" si="14"/>
        <v>79.836578256210473</v>
      </c>
      <c r="N21" s="4">
        <f t="shared" si="15"/>
        <v>3.8551512972652615</v>
      </c>
      <c r="O21" s="5">
        <f t="shared" si="16"/>
        <v>92.786789704650914</v>
      </c>
    </row>
    <row r="22" spans="1:29" x14ac:dyDescent="0.3">
      <c r="A22">
        <v>150</v>
      </c>
      <c r="B22" s="4">
        <f t="shared" si="3"/>
        <v>-2.5406604486151529</v>
      </c>
      <c r="C22" s="5">
        <f t="shared" si="4"/>
        <v>77.239456602579935</v>
      </c>
      <c r="D22" s="4">
        <f t="shared" si="5"/>
        <v>-3.1130136256492182</v>
      </c>
      <c r="E22" s="5">
        <f t="shared" si="6"/>
        <v>85.099140858683157</v>
      </c>
      <c r="F22" s="4">
        <f t="shared" si="7"/>
        <v>-59.083383625271701</v>
      </c>
      <c r="G22" s="5">
        <f t="shared" si="8"/>
        <v>63.961264540247157</v>
      </c>
      <c r="H22" s="4">
        <f t="shared" si="9"/>
        <v>-3.7534598814339297</v>
      </c>
      <c r="I22" s="5">
        <f t="shared" si="10"/>
        <v>79.176480435513625</v>
      </c>
      <c r="J22" s="4">
        <f t="shared" si="11"/>
        <v>1.5137277428701168</v>
      </c>
      <c r="K22" s="5">
        <f t="shared" si="12"/>
        <v>78.609789136631079</v>
      </c>
      <c r="L22" s="4">
        <f t="shared" si="13"/>
        <v>1.1846030233110199</v>
      </c>
      <c r="M22" s="5">
        <f t="shared" si="14"/>
        <v>76.452879491865659</v>
      </c>
      <c r="N22" s="4">
        <f t="shared" si="15"/>
        <v>2.9994091622051373</v>
      </c>
      <c r="O22" s="5">
        <f t="shared" si="16"/>
        <v>87.95880540540179</v>
      </c>
    </row>
    <row r="23" spans="1:29" x14ac:dyDescent="0.3">
      <c r="A23">
        <v>160</v>
      </c>
      <c r="B23" s="4">
        <f t="shared" si="3"/>
        <v>-4.8051481084523644</v>
      </c>
      <c r="C23" s="5">
        <f t="shared" si="4"/>
        <v>72.142854003419799</v>
      </c>
      <c r="D23" s="4">
        <f t="shared" si="5"/>
        <v>-4.6093903253492901</v>
      </c>
      <c r="E23" s="5">
        <f t="shared" si="6"/>
        <v>81.775020505219658</v>
      </c>
      <c r="F23" s="4">
        <f t="shared" si="7"/>
        <v>-67.209436079118916</v>
      </c>
      <c r="G23" s="5">
        <f t="shared" si="8"/>
        <v>59.371342711787186</v>
      </c>
      <c r="H23" s="4">
        <f t="shared" si="9"/>
        <v>-6.0244259735770243</v>
      </c>
      <c r="I23" s="5">
        <f t="shared" si="10"/>
        <v>74.713081726483253</v>
      </c>
      <c r="J23" s="4">
        <f t="shared" si="11"/>
        <v>0.20883507579581462</v>
      </c>
      <c r="K23" s="5">
        <f t="shared" si="12"/>
        <v>74.695817045267091</v>
      </c>
      <c r="L23" s="4">
        <f t="shared" si="13"/>
        <v>-0.1372453718361939</v>
      </c>
      <c r="M23" s="5">
        <f t="shared" si="14"/>
        <v>72.709163584065166</v>
      </c>
      <c r="N23" s="4">
        <f t="shared" si="15"/>
        <v>2.3688876995067609</v>
      </c>
      <c r="O23" s="5">
        <f t="shared" si="16"/>
        <v>82.617135569372593</v>
      </c>
    </row>
    <row r="24" spans="1:29" x14ac:dyDescent="0.3">
      <c r="A24">
        <v>170</v>
      </c>
      <c r="B24" s="4">
        <f t="shared" si="3"/>
        <v>-6.1919611897221749</v>
      </c>
      <c r="C24" s="5">
        <f t="shared" si="4"/>
        <v>66.710990626236111</v>
      </c>
      <c r="D24" s="4">
        <f t="shared" si="5"/>
        <v>-5.5257984023094355</v>
      </c>
      <c r="E24" s="5">
        <f t="shared" si="6"/>
        <v>78.232235432609784</v>
      </c>
      <c r="F24" s="4">
        <f t="shared" si="7"/>
        <v>-72.185977149291972</v>
      </c>
      <c r="G24" s="5">
        <f t="shared" si="8"/>
        <v>54.479490188646331</v>
      </c>
      <c r="H24" s="4">
        <f t="shared" si="9"/>
        <v>-7.4152065636247642</v>
      </c>
      <c r="I24" s="5">
        <f t="shared" si="10"/>
        <v>69.956075168948971</v>
      </c>
      <c r="J24" s="4">
        <f t="shared" si="11"/>
        <v>-0.59030472630925956</v>
      </c>
      <c r="K24" s="5">
        <f t="shared" si="12"/>
        <v>70.524379063050745</v>
      </c>
      <c r="L24" s="4">
        <f t="shared" si="13"/>
        <v>-0.94676916759732421</v>
      </c>
      <c r="M24" s="5">
        <f t="shared" si="14"/>
        <v>68.719181446255845</v>
      </c>
      <c r="N24" s="4">
        <f t="shared" si="15"/>
        <v>1.9827449847549659</v>
      </c>
      <c r="O24" s="5">
        <f t="shared" si="16"/>
        <v>76.924084131515698</v>
      </c>
    </row>
    <row r="25" spans="1:29" x14ac:dyDescent="0.3">
      <c r="A25">
        <v>180</v>
      </c>
      <c r="B25" s="4">
        <f t="shared" si="3"/>
        <v>-6.6589620787114754</v>
      </c>
      <c r="C25" s="5">
        <f t="shared" si="4"/>
        <v>61.108910891089117</v>
      </c>
      <c r="D25" s="4">
        <f t="shared" si="5"/>
        <v>-5.8343932608360856</v>
      </c>
      <c r="E25" s="5">
        <f t="shared" si="6"/>
        <v>74.578431372549019</v>
      </c>
      <c r="F25" s="4">
        <f t="shared" si="7"/>
        <v>-73.861797153624934</v>
      </c>
      <c r="G25" s="5">
        <f t="shared" si="8"/>
        <v>49.43434343434344</v>
      </c>
      <c r="H25" s="4">
        <f t="shared" si="9"/>
        <v>-7.8835434871174819</v>
      </c>
      <c r="I25" s="5">
        <f t="shared" si="10"/>
        <v>65.05</v>
      </c>
      <c r="J25" s="4">
        <f t="shared" si="11"/>
        <v>-0.8594102049423924</v>
      </c>
      <c r="K25" s="5">
        <f t="shared" si="12"/>
        <v>66.222222222222229</v>
      </c>
      <c r="L25" s="4">
        <f t="shared" si="13"/>
        <v>-1.2193713930769725</v>
      </c>
      <c r="M25" s="5">
        <f t="shared" si="14"/>
        <v>64.604166666666671</v>
      </c>
      <c r="N25" s="4">
        <f t="shared" si="15"/>
        <v>1.852713768939843</v>
      </c>
      <c r="O25" s="5">
        <f t="shared" si="16"/>
        <v>71.05263157894737</v>
      </c>
    </row>
    <row r="26" spans="1:29" x14ac:dyDescent="0.3">
      <c r="A26">
        <v>190</v>
      </c>
      <c r="B26" s="4">
        <f t="shared" si="3"/>
        <v>-6.1919611897221749</v>
      </c>
      <c r="C26" s="5">
        <f t="shared" si="4"/>
        <v>55.506831155942109</v>
      </c>
      <c r="D26" s="4">
        <f t="shared" si="5"/>
        <v>-5.5257984023094355</v>
      </c>
      <c r="E26" s="5">
        <f t="shared" si="6"/>
        <v>70.924627312488255</v>
      </c>
      <c r="F26" s="4">
        <f t="shared" si="7"/>
        <v>-72.185977149291972</v>
      </c>
      <c r="G26" s="5">
        <f t="shared" si="8"/>
        <v>44.389196680040527</v>
      </c>
      <c r="H26" s="4">
        <f t="shared" si="9"/>
        <v>-7.4152065636247642</v>
      </c>
      <c r="I26" s="5">
        <f t="shared" si="10"/>
        <v>60.143924831051017</v>
      </c>
      <c r="J26" s="4">
        <f t="shared" si="11"/>
        <v>-0.59030472630925956</v>
      </c>
      <c r="K26" s="5">
        <f t="shared" si="12"/>
        <v>61.920065381393712</v>
      </c>
      <c r="L26" s="4">
        <f t="shared" si="13"/>
        <v>-0.94676916759732421</v>
      </c>
      <c r="M26" s="5">
        <f t="shared" si="14"/>
        <v>60.48915188707749</v>
      </c>
      <c r="N26" s="4">
        <f t="shared" si="15"/>
        <v>1.9827449847549659</v>
      </c>
      <c r="O26" s="5">
        <f t="shared" si="16"/>
        <v>65.181179026379041</v>
      </c>
    </row>
    <row r="27" spans="1:29" x14ac:dyDescent="0.3">
      <c r="A27">
        <v>200</v>
      </c>
      <c r="B27" s="4">
        <f t="shared" si="3"/>
        <v>-4.8051481084523679</v>
      </c>
      <c r="C27" s="5">
        <f t="shared" si="4"/>
        <v>50.074967778758428</v>
      </c>
      <c r="D27" s="4">
        <f t="shared" si="5"/>
        <v>-4.6093903253492901</v>
      </c>
      <c r="E27" s="5">
        <f t="shared" si="6"/>
        <v>67.381842239878381</v>
      </c>
      <c r="F27" s="4">
        <f t="shared" si="7"/>
        <v>-67.209436079118916</v>
      </c>
      <c r="G27" s="5">
        <f t="shared" si="8"/>
        <v>39.497344156899686</v>
      </c>
      <c r="H27" s="4">
        <f t="shared" si="9"/>
        <v>-6.0244259735770278</v>
      </c>
      <c r="I27" s="5">
        <f t="shared" si="10"/>
        <v>55.386918273516741</v>
      </c>
      <c r="J27" s="4">
        <f t="shared" si="11"/>
        <v>0.20883507579581462</v>
      </c>
      <c r="K27" s="5">
        <f t="shared" si="12"/>
        <v>57.748627399177373</v>
      </c>
      <c r="L27" s="4">
        <f t="shared" si="13"/>
        <v>-0.1372453718361939</v>
      </c>
      <c r="M27" s="5">
        <f t="shared" si="14"/>
        <v>56.499169749268177</v>
      </c>
      <c r="N27" s="4">
        <f t="shared" si="15"/>
        <v>2.3688876995067609</v>
      </c>
      <c r="O27" s="5">
        <f t="shared" si="16"/>
        <v>59.488127588522154</v>
      </c>
    </row>
    <row r="28" spans="1:29" x14ac:dyDescent="0.3">
      <c r="A28">
        <v>210</v>
      </c>
      <c r="B28" s="4">
        <f t="shared" si="3"/>
        <v>-2.5406604486151494</v>
      </c>
      <c r="C28" s="5">
        <f t="shared" si="4"/>
        <v>44.978365179598285</v>
      </c>
      <c r="D28" s="4">
        <f t="shared" si="5"/>
        <v>-3.1130136256492147</v>
      </c>
      <c r="E28" s="5">
        <f t="shared" si="6"/>
        <v>64.057721886414882</v>
      </c>
      <c r="F28" s="4">
        <f t="shared" si="7"/>
        <v>-59.083383625271686</v>
      </c>
      <c r="G28" s="5">
        <f t="shared" si="8"/>
        <v>34.907422328439708</v>
      </c>
      <c r="H28" s="4">
        <f t="shared" si="9"/>
        <v>-3.7534598814339262</v>
      </c>
      <c r="I28" s="5">
        <f t="shared" si="10"/>
        <v>50.923519564486355</v>
      </c>
      <c r="J28" s="4">
        <f t="shared" si="11"/>
        <v>1.5137277428701186</v>
      </c>
      <c r="K28" s="5">
        <f t="shared" si="12"/>
        <v>53.834655307813371</v>
      </c>
      <c r="L28" s="4">
        <f t="shared" si="13"/>
        <v>1.1846030233110216</v>
      </c>
      <c r="M28" s="5">
        <f t="shared" si="14"/>
        <v>52.755453841467677</v>
      </c>
      <c r="N28" s="4">
        <f t="shared" si="15"/>
        <v>2.9994091622051382</v>
      </c>
      <c r="O28" s="5">
        <f t="shared" si="16"/>
        <v>54.14645775249295</v>
      </c>
    </row>
    <row r="29" spans="1:29" x14ac:dyDescent="0.3">
      <c r="A29">
        <v>220</v>
      </c>
      <c r="B29" s="4">
        <f t="shared" si="3"/>
        <v>0.53269647813136345</v>
      </c>
      <c r="C29" s="5">
        <f t="shared" si="4"/>
        <v>40.371881049431821</v>
      </c>
      <c r="D29" s="4">
        <f t="shared" si="5"/>
        <v>-1.0821349520264576</v>
      </c>
      <c r="E29" s="5">
        <f t="shared" si="6"/>
        <v>61.053267966951701</v>
      </c>
      <c r="F29" s="4">
        <f t="shared" si="7"/>
        <v>-48.054725779579478</v>
      </c>
      <c r="G29" s="5">
        <f t="shared" si="8"/>
        <v>30.758893646805848</v>
      </c>
      <c r="H29" s="4">
        <f t="shared" si="9"/>
        <v>-0.6713104427409462</v>
      </c>
      <c r="I29" s="5">
        <f t="shared" si="10"/>
        <v>46.889346815145053</v>
      </c>
      <c r="J29" s="4">
        <f t="shared" si="11"/>
        <v>3.284724771532149</v>
      </c>
      <c r="K29" s="5">
        <f t="shared" si="12"/>
        <v>50.297073168732375</v>
      </c>
      <c r="L29" s="4">
        <f t="shared" si="13"/>
        <v>2.9786123232453345</v>
      </c>
      <c r="M29" s="5">
        <f t="shared" si="14"/>
        <v>49.37175507712287</v>
      </c>
      <c r="N29" s="4">
        <f t="shared" si="15"/>
        <v>3.8551512972652606</v>
      </c>
      <c r="O29" s="5">
        <f t="shared" si="16"/>
        <v>49.31847345324384</v>
      </c>
    </row>
    <row r="30" spans="1:29" x14ac:dyDescent="0.3">
      <c r="A30">
        <v>230</v>
      </c>
      <c r="B30" s="4">
        <f t="shared" si="3"/>
        <v>4.321540276761624</v>
      </c>
      <c r="C30" s="5">
        <f t="shared" si="4"/>
        <v>36.395481077560696</v>
      </c>
      <c r="D30" s="4">
        <f t="shared" si="5"/>
        <v>1.4215384746951507</v>
      </c>
      <c r="E30" s="5">
        <f t="shared" si="6"/>
        <v>58.459769293504678</v>
      </c>
      <c r="F30" s="4">
        <f t="shared" si="7"/>
        <v>-34.458562729913531</v>
      </c>
      <c r="G30" s="5">
        <f t="shared" si="8"/>
        <v>27.177809056732741</v>
      </c>
      <c r="H30" s="4">
        <f t="shared" si="9"/>
        <v>3.1283727914500972</v>
      </c>
      <c r="I30" s="5">
        <f t="shared" si="10"/>
        <v>43.406976323091641</v>
      </c>
      <c r="J30" s="4">
        <f t="shared" si="11"/>
        <v>5.4680153132337459</v>
      </c>
      <c r="K30" s="5">
        <f t="shared" si="12"/>
        <v>47.243368625127417</v>
      </c>
      <c r="L30" s="4">
        <f t="shared" si="13"/>
        <v>5.1902724632007473</v>
      </c>
      <c r="M30" s="5">
        <f t="shared" si="14"/>
        <v>46.450885430954166</v>
      </c>
      <c r="N30" s="4">
        <f t="shared" si="15"/>
        <v>4.9101128129397411</v>
      </c>
      <c r="O30" s="5">
        <f t="shared" si="16"/>
        <v>45.150870550629541</v>
      </c>
    </row>
    <row r="31" spans="1:29" x14ac:dyDescent="0.3">
      <c r="A31">
        <v>240</v>
      </c>
      <c r="B31" s="4">
        <f t="shared" si="3"/>
        <v>8.710748845701719</v>
      </c>
      <c r="C31" s="5">
        <f t="shared" si="4"/>
        <v>33.169986164974745</v>
      </c>
      <c r="D31" s="4">
        <f t="shared" si="5"/>
        <v>4.3219338043645568</v>
      </c>
      <c r="E31" s="5">
        <f t="shared" si="6"/>
        <v>56.35602801089285</v>
      </c>
      <c r="F31" s="4">
        <f t="shared" si="7"/>
        <v>-18.708007010547455</v>
      </c>
      <c r="G31" s="5">
        <f t="shared" si="8"/>
        <v>24.272978001373527</v>
      </c>
      <c r="H31" s="4">
        <f t="shared" si="9"/>
        <v>7.5301383688007952</v>
      </c>
      <c r="I31" s="5">
        <f t="shared" si="10"/>
        <v>40.582218153562664</v>
      </c>
      <c r="J31" s="4">
        <f t="shared" si="11"/>
        <v>7.9972611896636288</v>
      </c>
      <c r="K31" s="5">
        <f t="shared" si="12"/>
        <v>44.766326944306869</v>
      </c>
      <c r="L31" s="4">
        <f t="shared" si="13"/>
        <v>7.7523832689787486</v>
      </c>
      <c r="M31" s="5">
        <f t="shared" si="14"/>
        <v>44.081594049129052</v>
      </c>
      <c r="N31" s="4">
        <f t="shared" si="15"/>
        <v>6.1322392374110946</v>
      </c>
      <c r="O31" s="5">
        <f t="shared" si="16"/>
        <v>41.770279549937186</v>
      </c>
    </row>
    <row r="32" spans="1:29" x14ac:dyDescent="0.3">
      <c r="A32">
        <v>250</v>
      </c>
      <c r="B32" s="4">
        <f t="shared" si="3"/>
        <v>13.566958303631118</v>
      </c>
      <c r="C32" s="5">
        <f t="shared" si="4"/>
        <v>30.793401342413699</v>
      </c>
      <c r="D32" s="4">
        <f t="shared" si="5"/>
        <v>7.5309239925606137</v>
      </c>
      <c r="E32" s="5">
        <f t="shared" si="6"/>
        <v>54.805965233443921</v>
      </c>
      <c r="F32" s="4">
        <f t="shared" si="7"/>
        <v>-1.2816312868484161</v>
      </c>
      <c r="G32" s="5">
        <f t="shared" si="8"/>
        <v>22.132662302429843</v>
      </c>
      <c r="H32" s="4">
        <f t="shared" si="9"/>
        <v>12.400240869644213</v>
      </c>
      <c r="I32" s="5">
        <f t="shared" si="10"/>
        <v>38.500901154142667</v>
      </c>
      <c r="J32" s="4">
        <f t="shared" si="11"/>
        <v>10.795612544726644</v>
      </c>
      <c r="K32" s="5">
        <f t="shared" si="12"/>
        <v>42.941211784298901</v>
      </c>
      <c r="L32" s="4">
        <f t="shared" si="13"/>
        <v>10.5870963002364</v>
      </c>
      <c r="M32" s="5">
        <f t="shared" si="14"/>
        <v>42.335870651364985</v>
      </c>
      <c r="N32" s="4">
        <f t="shared" si="15"/>
        <v>7.4843968776975709</v>
      </c>
      <c r="O32" s="5">
        <f t="shared" si="16"/>
        <v>39.27941799806122</v>
      </c>
    </row>
    <row r="33" spans="1:15" x14ac:dyDescent="0.3">
      <c r="A33">
        <v>260</v>
      </c>
      <c r="B33" s="4">
        <f t="shared" si="3"/>
        <v>18.742615183531214</v>
      </c>
      <c r="C33" s="5">
        <f t="shared" si="4"/>
        <v>29.337937937101135</v>
      </c>
      <c r="D33" s="4">
        <f t="shared" si="5"/>
        <v>10.951005496242384</v>
      </c>
      <c r="E33" s="5">
        <f t="shared" si="6"/>
        <v>53.856678834281063</v>
      </c>
      <c r="F33" s="4">
        <f t="shared" si="7"/>
        <v>17.291072832990686</v>
      </c>
      <c r="G33" s="5">
        <f t="shared" si="8"/>
        <v>20.821894369362099</v>
      </c>
      <c r="H33" s="4">
        <f t="shared" si="9"/>
        <v>17.590704693883019</v>
      </c>
      <c r="I33" s="5">
        <f t="shared" si="10"/>
        <v>37.226265088661798</v>
      </c>
      <c r="J33" s="4">
        <f t="shared" si="11"/>
        <v>13.77804288853333</v>
      </c>
      <c r="K33" s="5">
        <f t="shared" si="12"/>
        <v>41.823478345687519</v>
      </c>
      <c r="L33" s="4">
        <f t="shared" si="13"/>
        <v>13.608280235952957</v>
      </c>
      <c r="M33" s="5">
        <f t="shared" si="14"/>
        <v>41.266758159724375</v>
      </c>
      <c r="N33" s="4">
        <f t="shared" si="15"/>
        <v>8.9255011081238536</v>
      </c>
      <c r="O33" s="5">
        <f t="shared" si="16"/>
        <v>37.753969462818617</v>
      </c>
    </row>
    <row r="34" spans="1:15" x14ac:dyDescent="0.3">
      <c r="A34">
        <v>270</v>
      </c>
      <c r="B34" s="4">
        <f t="shared" si="3"/>
        <v>24.080459770114935</v>
      </c>
      <c r="C34" s="5">
        <f t="shared" si="4"/>
        <v>28.84781946810746</v>
      </c>
      <c r="D34" s="4">
        <f t="shared" si="5"/>
        <v>14.478260869565213</v>
      </c>
      <c r="E34" s="5">
        <f t="shared" si="6"/>
        <v>53.537012400280751</v>
      </c>
      <c r="F34" s="4">
        <f t="shared" si="7"/>
        <v>36.445783132530096</v>
      </c>
      <c r="G34" s="5">
        <f t="shared" si="8"/>
        <v>20.380501222535983</v>
      </c>
      <c r="H34" s="4">
        <f t="shared" si="9"/>
        <v>22.943820224719094</v>
      </c>
      <c r="I34" s="5">
        <f t="shared" si="10"/>
        <v>36.797039128972727</v>
      </c>
      <c r="J34" s="4">
        <f t="shared" si="11"/>
        <v>16.853932584269661</v>
      </c>
      <c r="K34" s="5">
        <f t="shared" si="12"/>
        <v>41.447088393404513</v>
      </c>
      <c r="L34" s="4">
        <f t="shared" si="13"/>
        <v>16.72413793103448</v>
      </c>
      <c r="M34" s="5">
        <f t="shared" si="14"/>
        <v>40.90674101626869</v>
      </c>
      <c r="N34" s="4">
        <f t="shared" si="15"/>
        <v>10.411764705882351</v>
      </c>
      <c r="O34" s="5">
        <f t="shared" si="16"/>
        <v>37.240283926038536</v>
      </c>
    </row>
    <row r="35" spans="1:15" x14ac:dyDescent="0.3">
      <c r="A35">
        <v>280</v>
      </c>
      <c r="B35" s="4">
        <f t="shared" si="3"/>
        <v>29.418304356698663</v>
      </c>
      <c r="C35" s="5">
        <f t="shared" si="4"/>
        <v>29.337937937101131</v>
      </c>
      <c r="D35" s="4">
        <f t="shared" si="5"/>
        <v>18.005516242888042</v>
      </c>
      <c r="E35" s="5">
        <f t="shared" si="6"/>
        <v>53.856678834281063</v>
      </c>
      <c r="F35" s="4">
        <f t="shared" si="7"/>
        <v>55.600493432069513</v>
      </c>
      <c r="G35" s="5">
        <f t="shared" si="8"/>
        <v>20.821894369362095</v>
      </c>
      <c r="H35" s="4">
        <f t="shared" si="9"/>
        <v>28.296935755555168</v>
      </c>
      <c r="I35" s="5">
        <f t="shared" si="10"/>
        <v>37.226265088661791</v>
      </c>
      <c r="J35" s="4">
        <f t="shared" si="11"/>
        <v>19.929822280005993</v>
      </c>
      <c r="K35" s="5">
        <f t="shared" si="12"/>
        <v>41.823478345687512</v>
      </c>
      <c r="L35" s="4">
        <f t="shared" si="13"/>
        <v>19.839995626116004</v>
      </c>
      <c r="M35" s="5">
        <f t="shared" si="14"/>
        <v>41.266758159724375</v>
      </c>
      <c r="N35" s="4">
        <f t="shared" si="15"/>
        <v>11.898028303640849</v>
      </c>
      <c r="O35" s="5">
        <f t="shared" si="16"/>
        <v>37.75396946281861</v>
      </c>
    </row>
    <row r="36" spans="1:15" x14ac:dyDescent="0.3">
      <c r="A36">
        <v>290</v>
      </c>
      <c r="B36" s="4">
        <f t="shared" si="3"/>
        <v>34.59396123659873</v>
      </c>
      <c r="C36" s="5">
        <f t="shared" si="4"/>
        <v>30.793401342413688</v>
      </c>
      <c r="D36" s="4">
        <f t="shared" si="5"/>
        <v>21.425597746569796</v>
      </c>
      <c r="E36" s="5">
        <f t="shared" si="6"/>
        <v>54.805965233443914</v>
      </c>
      <c r="F36" s="4">
        <f t="shared" si="7"/>
        <v>74.173197551908515</v>
      </c>
      <c r="G36" s="5">
        <f t="shared" si="8"/>
        <v>22.132662302429832</v>
      </c>
      <c r="H36" s="4">
        <f t="shared" si="9"/>
        <v>33.487399579793951</v>
      </c>
      <c r="I36" s="5">
        <f t="shared" si="10"/>
        <v>38.500901154142653</v>
      </c>
      <c r="J36" s="4">
        <f t="shared" si="11"/>
        <v>22.912252623812662</v>
      </c>
      <c r="K36" s="5">
        <f t="shared" si="12"/>
        <v>42.941211784298893</v>
      </c>
      <c r="L36" s="4">
        <f t="shared" si="13"/>
        <v>22.861179561832547</v>
      </c>
      <c r="M36" s="5">
        <f t="shared" si="14"/>
        <v>42.335870651364978</v>
      </c>
      <c r="N36" s="4">
        <f t="shared" si="15"/>
        <v>13.339132534067126</v>
      </c>
      <c r="O36" s="5">
        <f t="shared" si="16"/>
        <v>39.279417998061206</v>
      </c>
    </row>
    <row r="37" spans="1:15" x14ac:dyDescent="0.3">
      <c r="A37">
        <v>300</v>
      </c>
      <c r="B37" s="4">
        <f t="shared" si="3"/>
        <v>39.450170694528154</v>
      </c>
      <c r="C37" s="5">
        <f t="shared" si="4"/>
        <v>33.169986164974738</v>
      </c>
      <c r="D37" s="4">
        <f t="shared" si="5"/>
        <v>24.634587934765868</v>
      </c>
      <c r="E37" s="5">
        <f t="shared" si="6"/>
        <v>56.356028010892842</v>
      </c>
      <c r="F37" s="4">
        <f t="shared" si="7"/>
        <v>91.599573275607653</v>
      </c>
      <c r="G37" s="5">
        <f t="shared" si="8"/>
        <v>24.27297800137352</v>
      </c>
      <c r="H37" s="4">
        <f t="shared" si="9"/>
        <v>38.357502080637396</v>
      </c>
      <c r="I37" s="5">
        <f t="shared" si="10"/>
        <v>40.582218153562664</v>
      </c>
      <c r="J37" s="4">
        <f t="shared" si="11"/>
        <v>25.710603978875696</v>
      </c>
      <c r="K37" s="5">
        <f t="shared" si="12"/>
        <v>44.766326944306869</v>
      </c>
      <c r="L37" s="4">
        <f t="shared" si="13"/>
        <v>25.695892593090214</v>
      </c>
      <c r="M37" s="5">
        <f t="shared" si="14"/>
        <v>44.081594049129052</v>
      </c>
      <c r="N37" s="4">
        <f t="shared" si="15"/>
        <v>14.691290174353609</v>
      </c>
      <c r="O37" s="5">
        <f t="shared" si="16"/>
        <v>41.770279549937186</v>
      </c>
    </row>
    <row r="38" spans="1:15" x14ac:dyDescent="0.3">
      <c r="A38">
        <v>310</v>
      </c>
      <c r="B38" s="4">
        <f t="shared" si="3"/>
        <v>43.839379263468253</v>
      </c>
      <c r="C38" s="5">
        <f t="shared" si="4"/>
        <v>36.395481077560689</v>
      </c>
      <c r="D38" s="4">
        <f t="shared" si="5"/>
        <v>27.534983264435279</v>
      </c>
      <c r="E38" s="5">
        <f t="shared" si="6"/>
        <v>58.459769293504678</v>
      </c>
      <c r="F38" s="4">
        <f t="shared" si="7"/>
        <v>107.35012899497374</v>
      </c>
      <c r="G38" s="5">
        <f t="shared" si="8"/>
        <v>27.177809056732734</v>
      </c>
      <c r="H38" s="4">
        <f t="shared" si="9"/>
        <v>42.759267657988097</v>
      </c>
      <c r="I38" s="5">
        <f t="shared" si="10"/>
        <v>43.406976323091634</v>
      </c>
      <c r="J38" s="4">
        <f t="shared" si="11"/>
        <v>28.239849855305579</v>
      </c>
      <c r="K38" s="5">
        <f t="shared" si="12"/>
        <v>47.24336862512741</v>
      </c>
      <c r="L38" s="4">
        <f t="shared" si="13"/>
        <v>28.258003398868219</v>
      </c>
      <c r="M38" s="5">
        <f t="shared" si="14"/>
        <v>46.450885430954159</v>
      </c>
      <c r="N38" s="4">
        <f t="shared" si="15"/>
        <v>15.913416598824963</v>
      </c>
      <c r="O38" s="5">
        <f t="shared" si="16"/>
        <v>45.150870550629534</v>
      </c>
    </row>
    <row r="39" spans="1:15" x14ac:dyDescent="0.3">
      <c r="A39">
        <v>320</v>
      </c>
      <c r="B39" s="4">
        <f t="shared" si="3"/>
        <v>47.628223062098513</v>
      </c>
      <c r="C39" s="5">
        <f t="shared" si="4"/>
        <v>40.371881049431806</v>
      </c>
      <c r="D39" s="4">
        <f t="shared" si="5"/>
        <v>30.038656691156888</v>
      </c>
      <c r="E39" s="5">
        <f t="shared" si="6"/>
        <v>61.053267966951694</v>
      </c>
      <c r="F39" s="4">
        <f t="shared" si="7"/>
        <v>120.9462920446397</v>
      </c>
      <c r="G39" s="5">
        <f t="shared" si="8"/>
        <v>30.758893646805838</v>
      </c>
      <c r="H39" s="4">
        <f t="shared" si="9"/>
        <v>46.558950892179141</v>
      </c>
      <c r="I39" s="5">
        <f t="shared" si="10"/>
        <v>46.889346815145046</v>
      </c>
      <c r="J39" s="4">
        <f t="shared" si="11"/>
        <v>30.423140397007174</v>
      </c>
      <c r="K39" s="5">
        <f t="shared" si="12"/>
        <v>50.297073168732368</v>
      </c>
      <c r="L39" s="4">
        <f t="shared" si="13"/>
        <v>30.469663538823632</v>
      </c>
      <c r="M39" s="5">
        <f t="shared" si="14"/>
        <v>49.371755077122863</v>
      </c>
      <c r="N39" s="4">
        <f t="shared" si="15"/>
        <v>16.968378114499444</v>
      </c>
      <c r="O39" s="5">
        <f t="shared" si="16"/>
        <v>49.318473453243826</v>
      </c>
    </row>
    <row r="40" spans="1:15" x14ac:dyDescent="0.3">
      <c r="A40">
        <v>330</v>
      </c>
      <c r="B40" s="4">
        <f t="shared" si="3"/>
        <v>50.701579988845026</v>
      </c>
      <c r="C40" s="5">
        <f t="shared" si="4"/>
        <v>44.978365179598271</v>
      </c>
      <c r="D40" s="4">
        <f t="shared" si="5"/>
        <v>32.069535364779647</v>
      </c>
      <c r="E40" s="5">
        <f t="shared" si="6"/>
        <v>64.057721886414882</v>
      </c>
      <c r="F40" s="4">
        <f t="shared" si="7"/>
        <v>131.97494989033189</v>
      </c>
      <c r="G40" s="5">
        <f t="shared" si="8"/>
        <v>34.907422328439694</v>
      </c>
      <c r="H40" s="4">
        <f t="shared" si="9"/>
        <v>49.641100330872121</v>
      </c>
      <c r="I40" s="5">
        <f t="shared" si="10"/>
        <v>50.923519564486348</v>
      </c>
      <c r="J40" s="4">
        <f t="shared" si="11"/>
        <v>32.194137425669204</v>
      </c>
      <c r="K40" s="5">
        <f t="shared" si="12"/>
        <v>53.834655307813364</v>
      </c>
      <c r="L40" s="4">
        <f t="shared" si="13"/>
        <v>32.263672838757941</v>
      </c>
      <c r="M40" s="5">
        <f t="shared" si="14"/>
        <v>52.75545384146767</v>
      </c>
      <c r="N40" s="4">
        <f t="shared" si="15"/>
        <v>17.824120249559567</v>
      </c>
      <c r="O40" s="5">
        <f t="shared" si="16"/>
        <v>54.146457752492935</v>
      </c>
    </row>
    <row r="41" spans="1:15" x14ac:dyDescent="0.3">
      <c r="A41">
        <v>340</v>
      </c>
      <c r="B41" s="4">
        <f t="shared" si="3"/>
        <v>52.966067648682255</v>
      </c>
      <c r="C41" s="5">
        <f t="shared" si="4"/>
        <v>50.074967778758428</v>
      </c>
      <c r="D41" s="4">
        <f t="shared" si="5"/>
        <v>33.565912064479726</v>
      </c>
      <c r="E41" s="5">
        <f t="shared" si="6"/>
        <v>67.381842239878381</v>
      </c>
      <c r="F41" s="4">
        <f t="shared" si="7"/>
        <v>140.10100234417916</v>
      </c>
      <c r="G41" s="5">
        <f t="shared" si="8"/>
        <v>39.497344156899686</v>
      </c>
      <c r="H41" s="4">
        <f t="shared" si="9"/>
        <v>51.912066423015233</v>
      </c>
      <c r="I41" s="5">
        <f t="shared" si="10"/>
        <v>55.386918273516741</v>
      </c>
      <c r="J41" s="4">
        <f t="shared" si="11"/>
        <v>33.49903009274351</v>
      </c>
      <c r="K41" s="5">
        <f t="shared" si="12"/>
        <v>57.748627399177373</v>
      </c>
      <c r="L41" s="4">
        <f t="shared" si="13"/>
        <v>33.585521233905162</v>
      </c>
      <c r="M41" s="5">
        <f t="shared" si="14"/>
        <v>56.499169749268177</v>
      </c>
      <c r="N41" s="4">
        <f t="shared" si="15"/>
        <v>18.454641712257946</v>
      </c>
      <c r="O41" s="5">
        <f t="shared" si="16"/>
        <v>59.488127588522154</v>
      </c>
    </row>
    <row r="42" spans="1:15" x14ac:dyDescent="0.3">
      <c r="A42">
        <v>350</v>
      </c>
      <c r="B42" s="4">
        <f t="shared" si="3"/>
        <v>54.352880729952055</v>
      </c>
      <c r="C42" s="5">
        <f t="shared" si="4"/>
        <v>55.506831155942081</v>
      </c>
      <c r="D42" s="4">
        <f t="shared" si="5"/>
        <v>34.482320141439871</v>
      </c>
      <c r="E42" s="5">
        <f t="shared" si="6"/>
        <v>70.924627312488241</v>
      </c>
      <c r="F42" s="4">
        <f t="shared" si="7"/>
        <v>145.07754341435219</v>
      </c>
      <c r="G42" s="5">
        <f t="shared" si="8"/>
        <v>44.389196680040506</v>
      </c>
      <c r="H42" s="4">
        <f t="shared" si="9"/>
        <v>53.302847013062959</v>
      </c>
      <c r="I42" s="5">
        <f t="shared" si="10"/>
        <v>60.143924831050995</v>
      </c>
      <c r="J42" s="4">
        <f t="shared" si="11"/>
        <v>34.298169894848584</v>
      </c>
      <c r="K42" s="5">
        <f t="shared" si="12"/>
        <v>61.920065381393691</v>
      </c>
      <c r="L42" s="4">
        <f t="shared" si="13"/>
        <v>34.395045029666292</v>
      </c>
      <c r="M42" s="5">
        <f t="shared" si="14"/>
        <v>60.489151887077469</v>
      </c>
      <c r="N42" s="4">
        <f t="shared" si="15"/>
        <v>18.840784427009737</v>
      </c>
      <c r="O42" s="5">
        <f t="shared" si="16"/>
        <v>65.181179026379013</v>
      </c>
    </row>
    <row r="43" spans="1:15" x14ac:dyDescent="0.3">
      <c r="A43">
        <v>360</v>
      </c>
      <c r="B43" s="4">
        <f t="shared" si="3"/>
        <v>54.819881618941359</v>
      </c>
      <c r="C43" s="5">
        <f t="shared" si="4"/>
        <v>61.108910891089103</v>
      </c>
      <c r="D43" s="4">
        <f t="shared" si="5"/>
        <v>34.790914999966517</v>
      </c>
      <c r="E43" s="5">
        <f t="shared" si="6"/>
        <v>74.578431372549019</v>
      </c>
      <c r="F43" s="4">
        <f t="shared" si="7"/>
        <v>146.75336341868515</v>
      </c>
      <c r="G43" s="5">
        <f t="shared" si="8"/>
        <v>49.434343434343425</v>
      </c>
      <c r="H43" s="4">
        <f t="shared" si="9"/>
        <v>53.771183936555687</v>
      </c>
      <c r="I43" s="5">
        <f t="shared" si="10"/>
        <v>65.05</v>
      </c>
      <c r="J43" s="4">
        <f t="shared" si="11"/>
        <v>34.567275373481721</v>
      </c>
      <c r="K43" s="5">
        <f t="shared" si="12"/>
        <v>66.222222222222229</v>
      </c>
      <c r="L43" s="4">
        <f t="shared" si="13"/>
        <v>34.667647255145937</v>
      </c>
      <c r="M43" s="5">
        <f t="shared" si="14"/>
        <v>64.604166666666671</v>
      </c>
      <c r="N43" s="4">
        <f t="shared" si="15"/>
        <v>18.970815642824864</v>
      </c>
      <c r="O43" s="5">
        <f t="shared" si="16"/>
        <v>71.052631578947356</v>
      </c>
    </row>
  </sheetData>
  <mergeCells count="7">
    <mergeCell ref="N3:O3"/>
    <mergeCell ref="F3:G3"/>
    <mergeCell ref="B3:C3"/>
    <mergeCell ref="D3:E3"/>
    <mergeCell ref="H3:I3"/>
    <mergeCell ref="J3:K3"/>
    <mergeCell ref="L3:M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Data</vt:lpstr>
      <vt:lpstr>Sheet1</vt:lpstr>
      <vt:lpstr>Chart3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Martino TRAVAGNIN</dc:creator>
  <cp:lastModifiedBy>reviewer</cp:lastModifiedBy>
  <cp:lastPrinted>2017-11-02T10:35:36Z</cp:lastPrinted>
  <dcterms:created xsi:type="dcterms:W3CDTF">2017-10-26T14:43:34Z</dcterms:created>
  <dcterms:modified xsi:type="dcterms:W3CDTF">2018-06-14T16:51:08Z</dcterms:modified>
</cp:coreProperties>
</file>