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 yWindow="192" windowWidth="22332" windowHeight="8136" tabRatio="194"/>
  </bookViews>
  <sheets>
    <sheet name="Chart1" sheetId="4" r:id="rId1"/>
    <sheet name="Foglio1" sheetId="1" r:id="rId2"/>
    <sheet name="Histograms" sheetId="2" r:id="rId3"/>
  </sheets>
  <calcPr calcId="145621"/>
</workbook>
</file>

<file path=xl/calcChain.xml><?xml version="1.0" encoding="utf-8"?>
<calcChain xmlns="http://schemas.openxmlformats.org/spreadsheetml/2006/main">
  <c r="J114" i="1" l="1"/>
  <c r="K114" i="1"/>
  <c r="L114" i="1"/>
  <c r="M114" i="1"/>
  <c r="J115" i="1"/>
  <c r="K115" i="1"/>
  <c r="L115" i="1"/>
  <c r="M115" i="1"/>
  <c r="J116" i="1"/>
  <c r="K116" i="1"/>
  <c r="L116" i="1"/>
  <c r="M116" i="1"/>
  <c r="I116" i="1"/>
  <c r="I115" i="1"/>
  <c r="I114" i="1"/>
  <c r="A102" i="2" l="1"/>
  <c r="B102" i="2"/>
  <c r="C102" i="2"/>
  <c r="D102" i="2"/>
  <c r="E102" i="2"/>
  <c r="F102" i="2"/>
  <c r="A103" i="2"/>
  <c r="B103" i="2"/>
  <c r="C103" i="2"/>
  <c r="D103" i="2"/>
  <c r="E103" i="2"/>
  <c r="F103" i="2"/>
  <c r="A104" i="2"/>
  <c r="B104" i="2"/>
  <c r="C104" i="2"/>
  <c r="D104" i="2"/>
  <c r="E104" i="2"/>
  <c r="F104" i="2"/>
  <c r="A105" i="2"/>
  <c r="B105" i="2"/>
  <c r="C105" i="2"/>
  <c r="D105" i="2"/>
  <c r="E105" i="2"/>
  <c r="F105" i="2"/>
  <c r="A106" i="2"/>
  <c r="B106" i="2"/>
  <c r="C106" i="2"/>
  <c r="D106" i="2"/>
  <c r="E106" i="2"/>
  <c r="F106" i="2"/>
  <c r="R102" i="1"/>
  <c r="S102" i="1"/>
  <c r="T102" i="1"/>
  <c r="U102" i="1"/>
  <c r="V102" i="1"/>
  <c r="R103" i="1"/>
  <c r="S103" i="1"/>
  <c r="T103" i="1"/>
  <c r="U103" i="1"/>
  <c r="V103" i="1"/>
  <c r="R104" i="1"/>
  <c r="S104" i="1"/>
  <c r="T104" i="1"/>
  <c r="U104" i="1"/>
  <c r="V104" i="1"/>
  <c r="R105" i="1"/>
  <c r="S105" i="1"/>
  <c r="T105" i="1"/>
  <c r="U105" i="1"/>
  <c r="V105" i="1"/>
  <c r="R106" i="1"/>
  <c r="S106" i="1"/>
  <c r="T106" i="1"/>
  <c r="U106" i="1"/>
  <c r="V106" i="1"/>
  <c r="J108" i="1"/>
  <c r="K108" i="1"/>
  <c r="L108" i="1"/>
  <c r="M108" i="1"/>
  <c r="J109" i="1"/>
  <c r="K109" i="1"/>
  <c r="L109" i="1"/>
  <c r="M109" i="1"/>
  <c r="J110" i="1"/>
  <c r="K110" i="1"/>
  <c r="L110" i="1"/>
  <c r="M110" i="1"/>
  <c r="J111" i="1"/>
  <c r="K111" i="1"/>
  <c r="L111" i="1"/>
  <c r="M111" i="1"/>
  <c r="J118" i="1"/>
  <c r="K118" i="1"/>
  <c r="L118" i="1"/>
  <c r="M118" i="1"/>
  <c r="I118" i="1"/>
  <c r="I111" i="1"/>
  <c r="I110" i="1"/>
  <c r="I109" i="1"/>
  <c r="I108" i="1"/>
  <c r="H4" i="2" l="1"/>
  <c r="H5" i="2"/>
  <c r="H6" i="2"/>
  <c r="H7" i="2"/>
  <c r="H8" i="2"/>
  <c r="H3" i="2"/>
  <c r="R13" i="2" l="1"/>
  <c r="S13" i="2"/>
  <c r="T13" i="2"/>
  <c r="U13" i="2"/>
  <c r="V13" i="2"/>
  <c r="Q13" i="2"/>
  <c r="AG4" i="1" l="1"/>
  <c r="AG8" i="1" s="1"/>
  <c r="AA2" i="1"/>
  <c r="AA3" i="1" l="1"/>
  <c r="AB3" i="1" s="1"/>
  <c r="AC3" i="1" s="1"/>
  <c r="AD3" i="1" s="1"/>
  <c r="AE3" i="1" s="1"/>
  <c r="AF3" i="1" s="1"/>
  <c r="AB2" i="1"/>
  <c r="AC2" i="1" s="1"/>
  <c r="AD2" i="1" s="1"/>
  <c r="AE2" i="1" s="1"/>
  <c r="AF2" i="1" s="1"/>
  <c r="AA4" i="1" l="1"/>
  <c r="AA5" i="1" s="1"/>
  <c r="AB4" i="1" l="1"/>
  <c r="AC4" i="1" s="1"/>
  <c r="AD4" i="1" s="1"/>
  <c r="AE4" i="1" s="1"/>
  <c r="AF4" i="1" s="1"/>
  <c r="AA6" i="1"/>
  <c r="AB5" i="1"/>
  <c r="AC5" i="1" s="1"/>
  <c r="AD5" i="1" s="1"/>
  <c r="AE5" i="1" s="1"/>
  <c r="AF5" i="1" s="1"/>
  <c r="AA7" i="1" l="1"/>
  <c r="AA8" i="1" s="1"/>
  <c r="AB6" i="1"/>
  <c r="AC6" i="1" s="1"/>
  <c r="AD6" i="1" s="1"/>
  <c r="AE6" i="1" s="1"/>
  <c r="AF6" i="1" s="1"/>
  <c r="R3" i="1"/>
  <c r="A3" i="2" s="1"/>
  <c r="S3" i="1"/>
  <c r="B3" i="2" s="1"/>
  <c r="T3" i="1"/>
  <c r="C3" i="2" s="1"/>
  <c r="U3" i="1"/>
  <c r="D3" i="2" s="1"/>
  <c r="V3" i="1"/>
  <c r="E3" i="2" s="1"/>
  <c r="F3" i="2"/>
  <c r="R4" i="1"/>
  <c r="A4" i="2" s="1"/>
  <c r="S4" i="1"/>
  <c r="B4" i="2" s="1"/>
  <c r="T4" i="1"/>
  <c r="C4" i="2" s="1"/>
  <c r="U4" i="1"/>
  <c r="D4" i="2" s="1"/>
  <c r="V4" i="1"/>
  <c r="E4" i="2" s="1"/>
  <c r="F4" i="2"/>
  <c r="R5" i="1"/>
  <c r="A5" i="2" s="1"/>
  <c r="S5" i="1"/>
  <c r="B5" i="2" s="1"/>
  <c r="T5" i="1"/>
  <c r="C5" i="2" s="1"/>
  <c r="U5" i="1"/>
  <c r="D5" i="2" s="1"/>
  <c r="V5" i="1"/>
  <c r="E5" i="2" s="1"/>
  <c r="F5" i="2"/>
  <c r="R6" i="1"/>
  <c r="A6" i="2" s="1"/>
  <c r="S6" i="1"/>
  <c r="B6" i="2" s="1"/>
  <c r="T6" i="1"/>
  <c r="C6" i="2" s="1"/>
  <c r="U6" i="1"/>
  <c r="D6" i="2" s="1"/>
  <c r="V6" i="1"/>
  <c r="E6" i="2" s="1"/>
  <c r="F6" i="2"/>
  <c r="R7" i="1"/>
  <c r="A7" i="2" s="1"/>
  <c r="S7" i="1"/>
  <c r="B7" i="2" s="1"/>
  <c r="T7" i="1"/>
  <c r="C7" i="2" s="1"/>
  <c r="U7" i="1"/>
  <c r="D7" i="2" s="1"/>
  <c r="V7" i="1"/>
  <c r="E7" i="2" s="1"/>
  <c r="F7" i="2"/>
  <c r="R8" i="1"/>
  <c r="A8" i="2" s="1"/>
  <c r="S8" i="1"/>
  <c r="B8" i="2" s="1"/>
  <c r="T8" i="1"/>
  <c r="C8" i="2" s="1"/>
  <c r="U8" i="1"/>
  <c r="D8" i="2" s="1"/>
  <c r="V8" i="1"/>
  <c r="E8" i="2" s="1"/>
  <c r="F8" i="2"/>
  <c r="R9" i="1"/>
  <c r="A9" i="2" s="1"/>
  <c r="S9" i="1"/>
  <c r="B9" i="2" s="1"/>
  <c r="T9" i="1"/>
  <c r="C9" i="2" s="1"/>
  <c r="U9" i="1"/>
  <c r="D9" i="2" s="1"/>
  <c r="V9" i="1"/>
  <c r="E9" i="2" s="1"/>
  <c r="F9" i="2"/>
  <c r="R10" i="1"/>
  <c r="A10" i="2" s="1"/>
  <c r="S10" i="1"/>
  <c r="B10" i="2" s="1"/>
  <c r="T10" i="1"/>
  <c r="C10" i="2" s="1"/>
  <c r="U10" i="1"/>
  <c r="D10" i="2" s="1"/>
  <c r="V10" i="1"/>
  <c r="E10" i="2" s="1"/>
  <c r="F10" i="2"/>
  <c r="R11" i="1"/>
  <c r="A11" i="2" s="1"/>
  <c r="S11" i="1"/>
  <c r="B11" i="2" s="1"/>
  <c r="T11" i="1"/>
  <c r="C11" i="2" s="1"/>
  <c r="U11" i="1"/>
  <c r="D11" i="2" s="1"/>
  <c r="V11" i="1"/>
  <c r="E11" i="2" s="1"/>
  <c r="F11" i="2"/>
  <c r="R12" i="1"/>
  <c r="A12" i="2" s="1"/>
  <c r="S12" i="1"/>
  <c r="B12" i="2" s="1"/>
  <c r="T12" i="1"/>
  <c r="C12" i="2" s="1"/>
  <c r="U12" i="1"/>
  <c r="D12" i="2" s="1"/>
  <c r="V12" i="1"/>
  <c r="E12" i="2" s="1"/>
  <c r="F12" i="2"/>
  <c r="R13" i="1"/>
  <c r="A13" i="2" s="1"/>
  <c r="S13" i="1"/>
  <c r="B13" i="2" s="1"/>
  <c r="T13" i="1"/>
  <c r="C13" i="2" s="1"/>
  <c r="U13" i="1"/>
  <c r="D13" i="2" s="1"/>
  <c r="V13" i="1"/>
  <c r="E13" i="2" s="1"/>
  <c r="F13" i="2"/>
  <c r="R14" i="1"/>
  <c r="A14" i="2" s="1"/>
  <c r="S14" i="1"/>
  <c r="B14" i="2" s="1"/>
  <c r="T14" i="1"/>
  <c r="C14" i="2" s="1"/>
  <c r="U14" i="1"/>
  <c r="D14" i="2" s="1"/>
  <c r="V14" i="1"/>
  <c r="E14" i="2" s="1"/>
  <c r="F14" i="2"/>
  <c r="R15" i="1"/>
  <c r="A15" i="2" s="1"/>
  <c r="S15" i="1"/>
  <c r="B15" i="2" s="1"/>
  <c r="T15" i="1"/>
  <c r="C15" i="2" s="1"/>
  <c r="U15" i="1"/>
  <c r="D15" i="2" s="1"/>
  <c r="V15" i="1"/>
  <c r="E15" i="2" s="1"/>
  <c r="F15" i="2"/>
  <c r="R16" i="1"/>
  <c r="A16" i="2" s="1"/>
  <c r="S16" i="1"/>
  <c r="B16" i="2" s="1"/>
  <c r="T16" i="1"/>
  <c r="C16" i="2" s="1"/>
  <c r="U16" i="1"/>
  <c r="D16" i="2" s="1"/>
  <c r="V16" i="1"/>
  <c r="E16" i="2" s="1"/>
  <c r="F16" i="2"/>
  <c r="R17" i="1"/>
  <c r="A17" i="2" s="1"/>
  <c r="S17" i="1"/>
  <c r="B17" i="2" s="1"/>
  <c r="T17" i="1"/>
  <c r="C17" i="2" s="1"/>
  <c r="U17" i="1"/>
  <c r="D17" i="2" s="1"/>
  <c r="V17" i="1"/>
  <c r="E17" i="2" s="1"/>
  <c r="F17" i="2"/>
  <c r="R18" i="1"/>
  <c r="A18" i="2" s="1"/>
  <c r="S18" i="1"/>
  <c r="B18" i="2" s="1"/>
  <c r="T18" i="1"/>
  <c r="C18" i="2" s="1"/>
  <c r="U18" i="1"/>
  <c r="D18" i="2" s="1"/>
  <c r="V18" i="1"/>
  <c r="E18" i="2" s="1"/>
  <c r="F18" i="2"/>
  <c r="R19" i="1"/>
  <c r="A19" i="2" s="1"/>
  <c r="S19" i="1"/>
  <c r="B19" i="2" s="1"/>
  <c r="T19" i="1"/>
  <c r="C19" i="2" s="1"/>
  <c r="U19" i="1"/>
  <c r="D19" i="2" s="1"/>
  <c r="V19" i="1"/>
  <c r="E19" i="2" s="1"/>
  <c r="F19" i="2"/>
  <c r="R20" i="1"/>
  <c r="A20" i="2" s="1"/>
  <c r="S20" i="1"/>
  <c r="B20" i="2" s="1"/>
  <c r="T20" i="1"/>
  <c r="C20" i="2" s="1"/>
  <c r="U20" i="1"/>
  <c r="D20" i="2" s="1"/>
  <c r="V20" i="1"/>
  <c r="E20" i="2" s="1"/>
  <c r="F20" i="2"/>
  <c r="R21" i="1"/>
  <c r="A21" i="2" s="1"/>
  <c r="S21" i="1"/>
  <c r="B21" i="2" s="1"/>
  <c r="T21" i="1"/>
  <c r="C21" i="2" s="1"/>
  <c r="U21" i="1"/>
  <c r="D21" i="2" s="1"/>
  <c r="V21" i="1"/>
  <c r="E21" i="2" s="1"/>
  <c r="F21" i="2"/>
  <c r="R22" i="1"/>
  <c r="A22" i="2" s="1"/>
  <c r="S22" i="1"/>
  <c r="B22" i="2" s="1"/>
  <c r="T22" i="1"/>
  <c r="C22" i="2" s="1"/>
  <c r="U22" i="1"/>
  <c r="D22" i="2" s="1"/>
  <c r="V22" i="1"/>
  <c r="E22" i="2" s="1"/>
  <c r="F22" i="2"/>
  <c r="R23" i="1"/>
  <c r="A23" i="2" s="1"/>
  <c r="S23" i="1"/>
  <c r="B23" i="2" s="1"/>
  <c r="T23" i="1"/>
  <c r="C23" i="2" s="1"/>
  <c r="U23" i="1"/>
  <c r="D23" i="2" s="1"/>
  <c r="V23" i="1"/>
  <c r="E23" i="2" s="1"/>
  <c r="F23" i="2"/>
  <c r="R24" i="1"/>
  <c r="A24" i="2" s="1"/>
  <c r="S24" i="1"/>
  <c r="B24" i="2" s="1"/>
  <c r="T24" i="1"/>
  <c r="C24" i="2" s="1"/>
  <c r="U24" i="1"/>
  <c r="D24" i="2" s="1"/>
  <c r="V24" i="1"/>
  <c r="E24" i="2" s="1"/>
  <c r="F24" i="2"/>
  <c r="R25" i="1"/>
  <c r="A25" i="2" s="1"/>
  <c r="S25" i="1"/>
  <c r="B25" i="2" s="1"/>
  <c r="T25" i="1"/>
  <c r="C25" i="2" s="1"/>
  <c r="U25" i="1"/>
  <c r="D25" i="2" s="1"/>
  <c r="V25" i="1"/>
  <c r="E25" i="2" s="1"/>
  <c r="F25" i="2"/>
  <c r="R26" i="1"/>
  <c r="A26" i="2" s="1"/>
  <c r="S26" i="1"/>
  <c r="B26" i="2" s="1"/>
  <c r="T26" i="1"/>
  <c r="C26" i="2" s="1"/>
  <c r="U26" i="1"/>
  <c r="D26" i="2" s="1"/>
  <c r="V26" i="1"/>
  <c r="E26" i="2" s="1"/>
  <c r="F26" i="2"/>
  <c r="R27" i="1"/>
  <c r="A27" i="2" s="1"/>
  <c r="S27" i="1"/>
  <c r="B27" i="2" s="1"/>
  <c r="T27" i="1"/>
  <c r="C27" i="2" s="1"/>
  <c r="U27" i="1"/>
  <c r="D27" i="2" s="1"/>
  <c r="V27" i="1"/>
  <c r="E27" i="2" s="1"/>
  <c r="F27" i="2"/>
  <c r="R28" i="1"/>
  <c r="A28" i="2" s="1"/>
  <c r="S28" i="1"/>
  <c r="B28" i="2" s="1"/>
  <c r="T28" i="1"/>
  <c r="C28" i="2" s="1"/>
  <c r="U28" i="1"/>
  <c r="D28" i="2" s="1"/>
  <c r="V28" i="1"/>
  <c r="E28" i="2" s="1"/>
  <c r="F28" i="2"/>
  <c r="R29" i="1"/>
  <c r="A29" i="2" s="1"/>
  <c r="S29" i="1"/>
  <c r="B29" i="2" s="1"/>
  <c r="T29" i="1"/>
  <c r="C29" i="2" s="1"/>
  <c r="U29" i="1"/>
  <c r="D29" i="2" s="1"/>
  <c r="V29" i="1"/>
  <c r="E29" i="2" s="1"/>
  <c r="F29" i="2"/>
  <c r="R30" i="1"/>
  <c r="A30" i="2" s="1"/>
  <c r="S30" i="1"/>
  <c r="B30" i="2" s="1"/>
  <c r="T30" i="1"/>
  <c r="C30" i="2" s="1"/>
  <c r="U30" i="1"/>
  <c r="D30" i="2" s="1"/>
  <c r="V30" i="1"/>
  <c r="E30" i="2" s="1"/>
  <c r="F30" i="2"/>
  <c r="R31" i="1"/>
  <c r="A31" i="2" s="1"/>
  <c r="S31" i="1"/>
  <c r="B31" i="2" s="1"/>
  <c r="T31" i="1"/>
  <c r="C31" i="2" s="1"/>
  <c r="U31" i="1"/>
  <c r="D31" i="2" s="1"/>
  <c r="V31" i="1"/>
  <c r="E31" i="2" s="1"/>
  <c r="F31" i="2"/>
  <c r="R32" i="1"/>
  <c r="A32" i="2" s="1"/>
  <c r="S32" i="1"/>
  <c r="B32" i="2" s="1"/>
  <c r="T32" i="1"/>
  <c r="C32" i="2" s="1"/>
  <c r="U32" i="1"/>
  <c r="D32" i="2" s="1"/>
  <c r="V32" i="1"/>
  <c r="E32" i="2" s="1"/>
  <c r="F32" i="2"/>
  <c r="R33" i="1"/>
  <c r="A33" i="2" s="1"/>
  <c r="S33" i="1"/>
  <c r="B33" i="2" s="1"/>
  <c r="T33" i="1"/>
  <c r="C33" i="2" s="1"/>
  <c r="U33" i="1"/>
  <c r="D33" i="2" s="1"/>
  <c r="V33" i="1"/>
  <c r="E33" i="2" s="1"/>
  <c r="F33" i="2"/>
  <c r="R34" i="1"/>
  <c r="A34" i="2" s="1"/>
  <c r="S34" i="1"/>
  <c r="B34" i="2" s="1"/>
  <c r="T34" i="1"/>
  <c r="C34" i="2" s="1"/>
  <c r="U34" i="1"/>
  <c r="D34" i="2" s="1"/>
  <c r="V34" i="1"/>
  <c r="E34" i="2" s="1"/>
  <c r="F34" i="2"/>
  <c r="R35" i="1"/>
  <c r="A35" i="2" s="1"/>
  <c r="S35" i="1"/>
  <c r="B35" i="2" s="1"/>
  <c r="T35" i="1"/>
  <c r="C35" i="2" s="1"/>
  <c r="U35" i="1"/>
  <c r="D35" i="2" s="1"/>
  <c r="V35" i="1"/>
  <c r="E35" i="2" s="1"/>
  <c r="F35" i="2"/>
  <c r="R36" i="1"/>
  <c r="A36" i="2" s="1"/>
  <c r="S36" i="1"/>
  <c r="B36" i="2" s="1"/>
  <c r="T36" i="1"/>
  <c r="C36" i="2" s="1"/>
  <c r="U36" i="1"/>
  <c r="D36" i="2" s="1"/>
  <c r="V36" i="1"/>
  <c r="E36" i="2" s="1"/>
  <c r="F36" i="2"/>
  <c r="R37" i="1"/>
  <c r="A37" i="2" s="1"/>
  <c r="S37" i="1"/>
  <c r="B37" i="2" s="1"/>
  <c r="T37" i="1"/>
  <c r="C37" i="2" s="1"/>
  <c r="U37" i="1"/>
  <c r="D37" i="2" s="1"/>
  <c r="V37" i="1"/>
  <c r="E37" i="2" s="1"/>
  <c r="F37" i="2"/>
  <c r="R38" i="1"/>
  <c r="A38" i="2" s="1"/>
  <c r="S38" i="1"/>
  <c r="B38" i="2" s="1"/>
  <c r="T38" i="1"/>
  <c r="C38" i="2" s="1"/>
  <c r="U38" i="1"/>
  <c r="D38" i="2" s="1"/>
  <c r="V38" i="1"/>
  <c r="E38" i="2" s="1"/>
  <c r="F38" i="2"/>
  <c r="R39" i="1"/>
  <c r="A39" i="2" s="1"/>
  <c r="S39" i="1"/>
  <c r="B39" i="2" s="1"/>
  <c r="T39" i="1"/>
  <c r="C39" i="2" s="1"/>
  <c r="U39" i="1"/>
  <c r="D39" i="2" s="1"/>
  <c r="V39" i="1"/>
  <c r="E39" i="2" s="1"/>
  <c r="F39" i="2"/>
  <c r="R40" i="1"/>
  <c r="A40" i="2" s="1"/>
  <c r="S40" i="1"/>
  <c r="B40" i="2" s="1"/>
  <c r="T40" i="1"/>
  <c r="C40" i="2" s="1"/>
  <c r="U40" i="1"/>
  <c r="D40" i="2" s="1"/>
  <c r="V40" i="1"/>
  <c r="E40" i="2" s="1"/>
  <c r="F40" i="2"/>
  <c r="R41" i="1"/>
  <c r="A41" i="2" s="1"/>
  <c r="S41" i="1"/>
  <c r="B41" i="2" s="1"/>
  <c r="T41" i="1"/>
  <c r="C41" i="2" s="1"/>
  <c r="U41" i="1"/>
  <c r="D41" i="2" s="1"/>
  <c r="V41" i="1"/>
  <c r="E41" i="2" s="1"/>
  <c r="F41" i="2"/>
  <c r="R42" i="1"/>
  <c r="A42" i="2" s="1"/>
  <c r="S42" i="1"/>
  <c r="B42" i="2" s="1"/>
  <c r="T42" i="1"/>
  <c r="C42" i="2" s="1"/>
  <c r="U42" i="1"/>
  <c r="D42" i="2" s="1"/>
  <c r="V42" i="1"/>
  <c r="E42" i="2" s="1"/>
  <c r="F42" i="2"/>
  <c r="R43" i="1"/>
  <c r="A43" i="2" s="1"/>
  <c r="S43" i="1"/>
  <c r="B43" i="2" s="1"/>
  <c r="T43" i="1"/>
  <c r="C43" i="2" s="1"/>
  <c r="U43" i="1"/>
  <c r="D43" i="2" s="1"/>
  <c r="V43" i="1"/>
  <c r="E43" i="2" s="1"/>
  <c r="F43" i="2"/>
  <c r="R44" i="1"/>
  <c r="A44" i="2" s="1"/>
  <c r="S44" i="1"/>
  <c r="B44" i="2" s="1"/>
  <c r="T44" i="1"/>
  <c r="C44" i="2" s="1"/>
  <c r="U44" i="1"/>
  <c r="D44" i="2" s="1"/>
  <c r="V44" i="1"/>
  <c r="E44" i="2" s="1"/>
  <c r="F44" i="2"/>
  <c r="R45" i="1"/>
  <c r="A45" i="2" s="1"/>
  <c r="S45" i="1"/>
  <c r="B45" i="2" s="1"/>
  <c r="T45" i="1"/>
  <c r="C45" i="2" s="1"/>
  <c r="U45" i="1"/>
  <c r="D45" i="2" s="1"/>
  <c r="V45" i="1"/>
  <c r="E45" i="2" s="1"/>
  <c r="F45" i="2"/>
  <c r="R46" i="1"/>
  <c r="A46" i="2" s="1"/>
  <c r="S46" i="1"/>
  <c r="B46" i="2" s="1"/>
  <c r="T46" i="1"/>
  <c r="C46" i="2" s="1"/>
  <c r="U46" i="1"/>
  <c r="D46" i="2" s="1"/>
  <c r="V46" i="1"/>
  <c r="E46" i="2" s="1"/>
  <c r="F46" i="2"/>
  <c r="R47" i="1"/>
  <c r="A47" i="2" s="1"/>
  <c r="S47" i="1"/>
  <c r="B47" i="2" s="1"/>
  <c r="T47" i="1"/>
  <c r="C47" i="2" s="1"/>
  <c r="U47" i="1"/>
  <c r="D47" i="2" s="1"/>
  <c r="V47" i="1"/>
  <c r="E47" i="2" s="1"/>
  <c r="F47" i="2"/>
  <c r="R48" i="1"/>
  <c r="A48" i="2" s="1"/>
  <c r="S48" i="1"/>
  <c r="B48" i="2" s="1"/>
  <c r="T48" i="1"/>
  <c r="C48" i="2" s="1"/>
  <c r="U48" i="1"/>
  <c r="D48" i="2" s="1"/>
  <c r="V48" i="1"/>
  <c r="E48" i="2" s="1"/>
  <c r="F48" i="2"/>
  <c r="R49" i="1"/>
  <c r="A49" i="2" s="1"/>
  <c r="S49" i="1"/>
  <c r="B49" i="2" s="1"/>
  <c r="T49" i="1"/>
  <c r="C49" i="2" s="1"/>
  <c r="U49" i="1"/>
  <c r="D49" i="2" s="1"/>
  <c r="V49" i="1"/>
  <c r="E49" i="2" s="1"/>
  <c r="F49" i="2"/>
  <c r="R50" i="1"/>
  <c r="A50" i="2" s="1"/>
  <c r="S50" i="1"/>
  <c r="B50" i="2" s="1"/>
  <c r="T50" i="1"/>
  <c r="C50" i="2" s="1"/>
  <c r="U50" i="1"/>
  <c r="D50" i="2" s="1"/>
  <c r="V50" i="1"/>
  <c r="E50" i="2" s="1"/>
  <c r="F50" i="2"/>
  <c r="R51" i="1"/>
  <c r="A51" i="2" s="1"/>
  <c r="S51" i="1"/>
  <c r="B51" i="2" s="1"/>
  <c r="T51" i="1"/>
  <c r="C51" i="2" s="1"/>
  <c r="U51" i="1"/>
  <c r="D51" i="2" s="1"/>
  <c r="V51" i="1"/>
  <c r="E51" i="2" s="1"/>
  <c r="F51" i="2"/>
  <c r="R52" i="1"/>
  <c r="A52" i="2" s="1"/>
  <c r="S52" i="1"/>
  <c r="B52" i="2" s="1"/>
  <c r="T52" i="1"/>
  <c r="C52" i="2" s="1"/>
  <c r="U52" i="1"/>
  <c r="D52" i="2" s="1"/>
  <c r="V52" i="1"/>
  <c r="E52" i="2" s="1"/>
  <c r="F52" i="2"/>
  <c r="R53" i="1"/>
  <c r="A53" i="2" s="1"/>
  <c r="S53" i="1"/>
  <c r="B53" i="2" s="1"/>
  <c r="T53" i="1"/>
  <c r="C53" i="2" s="1"/>
  <c r="U53" i="1"/>
  <c r="D53" i="2" s="1"/>
  <c r="V53" i="1"/>
  <c r="E53" i="2" s="1"/>
  <c r="F53" i="2"/>
  <c r="R54" i="1"/>
  <c r="A54" i="2" s="1"/>
  <c r="S54" i="1"/>
  <c r="B54" i="2" s="1"/>
  <c r="T54" i="1"/>
  <c r="C54" i="2" s="1"/>
  <c r="U54" i="1"/>
  <c r="D54" i="2" s="1"/>
  <c r="V54" i="1"/>
  <c r="E54" i="2" s="1"/>
  <c r="F54" i="2"/>
  <c r="R55" i="1"/>
  <c r="A55" i="2" s="1"/>
  <c r="S55" i="1"/>
  <c r="B55" i="2" s="1"/>
  <c r="T55" i="1"/>
  <c r="C55" i="2" s="1"/>
  <c r="U55" i="1"/>
  <c r="D55" i="2" s="1"/>
  <c r="V55" i="1"/>
  <c r="E55" i="2" s="1"/>
  <c r="F55" i="2"/>
  <c r="R56" i="1"/>
  <c r="A56" i="2" s="1"/>
  <c r="S56" i="1"/>
  <c r="B56" i="2" s="1"/>
  <c r="T56" i="1"/>
  <c r="C56" i="2" s="1"/>
  <c r="U56" i="1"/>
  <c r="D56" i="2" s="1"/>
  <c r="V56" i="1"/>
  <c r="E56" i="2" s="1"/>
  <c r="F56" i="2"/>
  <c r="R57" i="1"/>
  <c r="A57" i="2" s="1"/>
  <c r="S57" i="1"/>
  <c r="B57" i="2" s="1"/>
  <c r="T57" i="1"/>
  <c r="C57" i="2" s="1"/>
  <c r="U57" i="1"/>
  <c r="D57" i="2" s="1"/>
  <c r="V57" i="1"/>
  <c r="E57" i="2" s="1"/>
  <c r="F57" i="2"/>
  <c r="R58" i="1"/>
  <c r="A58" i="2" s="1"/>
  <c r="S58" i="1"/>
  <c r="B58" i="2" s="1"/>
  <c r="T58" i="1"/>
  <c r="C58" i="2" s="1"/>
  <c r="U58" i="1"/>
  <c r="D58" i="2" s="1"/>
  <c r="V58" i="1"/>
  <c r="E58" i="2" s="1"/>
  <c r="F58" i="2"/>
  <c r="R59" i="1"/>
  <c r="A59" i="2" s="1"/>
  <c r="S59" i="1"/>
  <c r="B59" i="2" s="1"/>
  <c r="T59" i="1"/>
  <c r="C59" i="2" s="1"/>
  <c r="U59" i="1"/>
  <c r="D59" i="2" s="1"/>
  <c r="V59" i="1"/>
  <c r="E59" i="2" s="1"/>
  <c r="F59" i="2"/>
  <c r="R60" i="1"/>
  <c r="A60" i="2" s="1"/>
  <c r="S60" i="1"/>
  <c r="B60" i="2" s="1"/>
  <c r="T60" i="1"/>
  <c r="C60" i="2" s="1"/>
  <c r="U60" i="1"/>
  <c r="D60" i="2" s="1"/>
  <c r="V60" i="1"/>
  <c r="E60" i="2" s="1"/>
  <c r="F60" i="2"/>
  <c r="R61" i="1"/>
  <c r="A61" i="2" s="1"/>
  <c r="S61" i="1"/>
  <c r="B61" i="2" s="1"/>
  <c r="T61" i="1"/>
  <c r="C61" i="2" s="1"/>
  <c r="U61" i="1"/>
  <c r="D61" i="2" s="1"/>
  <c r="V61" i="1"/>
  <c r="E61" i="2" s="1"/>
  <c r="F61" i="2"/>
  <c r="R62" i="1"/>
  <c r="A62" i="2" s="1"/>
  <c r="S62" i="1"/>
  <c r="B62" i="2" s="1"/>
  <c r="T62" i="1"/>
  <c r="C62" i="2" s="1"/>
  <c r="U62" i="1"/>
  <c r="D62" i="2" s="1"/>
  <c r="V62" i="1"/>
  <c r="E62" i="2" s="1"/>
  <c r="F62" i="2"/>
  <c r="R63" i="1"/>
  <c r="A63" i="2" s="1"/>
  <c r="S63" i="1"/>
  <c r="B63" i="2" s="1"/>
  <c r="T63" i="1"/>
  <c r="C63" i="2" s="1"/>
  <c r="U63" i="1"/>
  <c r="D63" i="2" s="1"/>
  <c r="V63" i="1"/>
  <c r="E63" i="2" s="1"/>
  <c r="F63" i="2"/>
  <c r="R64" i="1"/>
  <c r="A64" i="2" s="1"/>
  <c r="S64" i="1"/>
  <c r="B64" i="2" s="1"/>
  <c r="T64" i="1"/>
  <c r="C64" i="2" s="1"/>
  <c r="U64" i="1"/>
  <c r="D64" i="2" s="1"/>
  <c r="V64" i="1"/>
  <c r="E64" i="2" s="1"/>
  <c r="F64" i="2"/>
  <c r="R65" i="1"/>
  <c r="A65" i="2" s="1"/>
  <c r="S65" i="1"/>
  <c r="B65" i="2" s="1"/>
  <c r="T65" i="1"/>
  <c r="C65" i="2" s="1"/>
  <c r="U65" i="1"/>
  <c r="D65" i="2" s="1"/>
  <c r="V65" i="1"/>
  <c r="E65" i="2" s="1"/>
  <c r="F65" i="2"/>
  <c r="R66" i="1"/>
  <c r="A66" i="2" s="1"/>
  <c r="S66" i="1"/>
  <c r="B66" i="2" s="1"/>
  <c r="T66" i="1"/>
  <c r="C66" i="2" s="1"/>
  <c r="U66" i="1"/>
  <c r="D66" i="2" s="1"/>
  <c r="V66" i="1"/>
  <c r="E66" i="2" s="1"/>
  <c r="F66" i="2"/>
  <c r="R67" i="1"/>
  <c r="A67" i="2" s="1"/>
  <c r="S67" i="1"/>
  <c r="B67" i="2" s="1"/>
  <c r="T67" i="1"/>
  <c r="C67" i="2" s="1"/>
  <c r="U67" i="1"/>
  <c r="D67" i="2" s="1"/>
  <c r="V67" i="1"/>
  <c r="E67" i="2" s="1"/>
  <c r="F67" i="2"/>
  <c r="R68" i="1"/>
  <c r="A68" i="2" s="1"/>
  <c r="S68" i="1"/>
  <c r="B68" i="2" s="1"/>
  <c r="T68" i="1"/>
  <c r="C68" i="2" s="1"/>
  <c r="U68" i="1"/>
  <c r="D68" i="2" s="1"/>
  <c r="V68" i="1"/>
  <c r="E68" i="2" s="1"/>
  <c r="F68" i="2"/>
  <c r="R69" i="1"/>
  <c r="A69" i="2" s="1"/>
  <c r="S69" i="1"/>
  <c r="B69" i="2" s="1"/>
  <c r="T69" i="1"/>
  <c r="C69" i="2" s="1"/>
  <c r="U69" i="1"/>
  <c r="D69" i="2" s="1"/>
  <c r="V69" i="1"/>
  <c r="E69" i="2" s="1"/>
  <c r="F69" i="2"/>
  <c r="R70" i="1"/>
  <c r="A70" i="2" s="1"/>
  <c r="S70" i="1"/>
  <c r="B70" i="2" s="1"/>
  <c r="T70" i="1"/>
  <c r="C70" i="2" s="1"/>
  <c r="U70" i="1"/>
  <c r="D70" i="2" s="1"/>
  <c r="V70" i="1"/>
  <c r="E70" i="2" s="1"/>
  <c r="F70" i="2"/>
  <c r="R71" i="1"/>
  <c r="A71" i="2" s="1"/>
  <c r="S71" i="1"/>
  <c r="B71" i="2" s="1"/>
  <c r="T71" i="1"/>
  <c r="C71" i="2" s="1"/>
  <c r="U71" i="1"/>
  <c r="D71" i="2" s="1"/>
  <c r="V71" i="1"/>
  <c r="E71" i="2" s="1"/>
  <c r="F71" i="2"/>
  <c r="R72" i="1"/>
  <c r="A72" i="2" s="1"/>
  <c r="S72" i="1"/>
  <c r="B72" i="2" s="1"/>
  <c r="T72" i="1"/>
  <c r="C72" i="2" s="1"/>
  <c r="U72" i="1"/>
  <c r="D72" i="2" s="1"/>
  <c r="V72" i="1"/>
  <c r="E72" i="2" s="1"/>
  <c r="F72" i="2"/>
  <c r="R73" i="1"/>
  <c r="A73" i="2" s="1"/>
  <c r="S73" i="1"/>
  <c r="B73" i="2" s="1"/>
  <c r="T73" i="1"/>
  <c r="C73" i="2" s="1"/>
  <c r="U73" i="1"/>
  <c r="D73" i="2" s="1"/>
  <c r="V73" i="1"/>
  <c r="E73" i="2" s="1"/>
  <c r="F73" i="2"/>
  <c r="R74" i="1"/>
  <c r="A74" i="2" s="1"/>
  <c r="S74" i="1"/>
  <c r="B74" i="2" s="1"/>
  <c r="T74" i="1"/>
  <c r="C74" i="2" s="1"/>
  <c r="U74" i="1"/>
  <c r="D74" i="2" s="1"/>
  <c r="V74" i="1"/>
  <c r="E74" i="2" s="1"/>
  <c r="F74" i="2"/>
  <c r="R75" i="1"/>
  <c r="A75" i="2" s="1"/>
  <c r="S75" i="1"/>
  <c r="B75" i="2" s="1"/>
  <c r="T75" i="1"/>
  <c r="C75" i="2" s="1"/>
  <c r="U75" i="1"/>
  <c r="D75" i="2" s="1"/>
  <c r="V75" i="1"/>
  <c r="E75" i="2" s="1"/>
  <c r="F75" i="2"/>
  <c r="R76" i="1"/>
  <c r="A76" i="2" s="1"/>
  <c r="S76" i="1"/>
  <c r="B76" i="2" s="1"/>
  <c r="T76" i="1"/>
  <c r="C76" i="2" s="1"/>
  <c r="U76" i="1"/>
  <c r="D76" i="2" s="1"/>
  <c r="V76" i="1"/>
  <c r="E76" i="2" s="1"/>
  <c r="F76" i="2"/>
  <c r="R77" i="1"/>
  <c r="A77" i="2" s="1"/>
  <c r="S77" i="1"/>
  <c r="B77" i="2" s="1"/>
  <c r="T77" i="1"/>
  <c r="C77" i="2" s="1"/>
  <c r="U77" i="1"/>
  <c r="D77" i="2" s="1"/>
  <c r="V77" i="1"/>
  <c r="E77" i="2" s="1"/>
  <c r="F77" i="2"/>
  <c r="R78" i="1"/>
  <c r="A78" i="2" s="1"/>
  <c r="S78" i="1"/>
  <c r="B78" i="2" s="1"/>
  <c r="T78" i="1"/>
  <c r="C78" i="2" s="1"/>
  <c r="U78" i="1"/>
  <c r="D78" i="2" s="1"/>
  <c r="V78" i="1"/>
  <c r="E78" i="2" s="1"/>
  <c r="F78" i="2"/>
  <c r="R79" i="1"/>
  <c r="A79" i="2" s="1"/>
  <c r="S79" i="1"/>
  <c r="B79" i="2" s="1"/>
  <c r="T79" i="1"/>
  <c r="C79" i="2" s="1"/>
  <c r="U79" i="1"/>
  <c r="D79" i="2" s="1"/>
  <c r="V79" i="1"/>
  <c r="E79" i="2" s="1"/>
  <c r="F79" i="2"/>
  <c r="R80" i="1"/>
  <c r="A80" i="2" s="1"/>
  <c r="S80" i="1"/>
  <c r="B80" i="2" s="1"/>
  <c r="T80" i="1"/>
  <c r="C80" i="2" s="1"/>
  <c r="U80" i="1"/>
  <c r="D80" i="2" s="1"/>
  <c r="V80" i="1"/>
  <c r="E80" i="2" s="1"/>
  <c r="F80" i="2"/>
  <c r="R81" i="1"/>
  <c r="A81" i="2" s="1"/>
  <c r="S81" i="1"/>
  <c r="B81" i="2" s="1"/>
  <c r="T81" i="1"/>
  <c r="C81" i="2" s="1"/>
  <c r="U81" i="1"/>
  <c r="D81" i="2" s="1"/>
  <c r="V81" i="1"/>
  <c r="E81" i="2" s="1"/>
  <c r="F81" i="2"/>
  <c r="R82" i="1"/>
  <c r="A82" i="2" s="1"/>
  <c r="S82" i="1"/>
  <c r="B82" i="2" s="1"/>
  <c r="T82" i="1"/>
  <c r="C82" i="2" s="1"/>
  <c r="U82" i="1"/>
  <c r="D82" i="2" s="1"/>
  <c r="V82" i="1"/>
  <c r="E82" i="2" s="1"/>
  <c r="F82" i="2"/>
  <c r="R83" i="1"/>
  <c r="A83" i="2" s="1"/>
  <c r="S83" i="1"/>
  <c r="B83" i="2" s="1"/>
  <c r="T83" i="1"/>
  <c r="C83" i="2" s="1"/>
  <c r="U83" i="1"/>
  <c r="D83" i="2" s="1"/>
  <c r="V83" i="1"/>
  <c r="E83" i="2" s="1"/>
  <c r="F83" i="2"/>
  <c r="R84" i="1"/>
  <c r="A84" i="2" s="1"/>
  <c r="S84" i="1"/>
  <c r="B84" i="2" s="1"/>
  <c r="T84" i="1"/>
  <c r="C84" i="2" s="1"/>
  <c r="U84" i="1"/>
  <c r="D84" i="2" s="1"/>
  <c r="V84" i="1"/>
  <c r="E84" i="2" s="1"/>
  <c r="F84" i="2"/>
  <c r="R85" i="1"/>
  <c r="A85" i="2" s="1"/>
  <c r="S85" i="1"/>
  <c r="B85" i="2" s="1"/>
  <c r="T85" i="1"/>
  <c r="C85" i="2" s="1"/>
  <c r="U85" i="1"/>
  <c r="D85" i="2" s="1"/>
  <c r="V85" i="1"/>
  <c r="E85" i="2" s="1"/>
  <c r="F85" i="2"/>
  <c r="R86" i="1"/>
  <c r="A86" i="2" s="1"/>
  <c r="S86" i="1"/>
  <c r="B86" i="2" s="1"/>
  <c r="T86" i="1"/>
  <c r="C86" i="2" s="1"/>
  <c r="U86" i="1"/>
  <c r="D86" i="2" s="1"/>
  <c r="V86" i="1"/>
  <c r="E86" i="2" s="1"/>
  <c r="F86" i="2"/>
  <c r="R87" i="1"/>
  <c r="A87" i="2" s="1"/>
  <c r="S87" i="1"/>
  <c r="B87" i="2" s="1"/>
  <c r="T87" i="1"/>
  <c r="C87" i="2" s="1"/>
  <c r="U87" i="1"/>
  <c r="D87" i="2" s="1"/>
  <c r="V87" i="1"/>
  <c r="E87" i="2" s="1"/>
  <c r="F87" i="2"/>
  <c r="R88" i="1"/>
  <c r="A88" i="2" s="1"/>
  <c r="S88" i="1"/>
  <c r="B88" i="2" s="1"/>
  <c r="T88" i="1"/>
  <c r="C88" i="2" s="1"/>
  <c r="U88" i="1"/>
  <c r="D88" i="2" s="1"/>
  <c r="V88" i="1"/>
  <c r="E88" i="2" s="1"/>
  <c r="F88" i="2"/>
  <c r="R89" i="1"/>
  <c r="A89" i="2" s="1"/>
  <c r="S89" i="1"/>
  <c r="B89" i="2" s="1"/>
  <c r="T89" i="1"/>
  <c r="C89" i="2" s="1"/>
  <c r="U89" i="1"/>
  <c r="D89" i="2" s="1"/>
  <c r="V89" i="1"/>
  <c r="E89" i="2" s="1"/>
  <c r="F89" i="2"/>
  <c r="R90" i="1"/>
  <c r="A90" i="2" s="1"/>
  <c r="S90" i="1"/>
  <c r="B90" i="2" s="1"/>
  <c r="T90" i="1"/>
  <c r="C90" i="2" s="1"/>
  <c r="U90" i="1"/>
  <c r="D90" i="2" s="1"/>
  <c r="V90" i="1"/>
  <c r="E90" i="2" s="1"/>
  <c r="F90" i="2"/>
  <c r="R91" i="1"/>
  <c r="A91" i="2" s="1"/>
  <c r="S91" i="1"/>
  <c r="B91" i="2" s="1"/>
  <c r="T91" i="1"/>
  <c r="C91" i="2" s="1"/>
  <c r="U91" i="1"/>
  <c r="D91" i="2" s="1"/>
  <c r="V91" i="1"/>
  <c r="E91" i="2" s="1"/>
  <c r="F91" i="2"/>
  <c r="R92" i="1"/>
  <c r="A92" i="2" s="1"/>
  <c r="S92" i="1"/>
  <c r="B92" i="2" s="1"/>
  <c r="T92" i="1"/>
  <c r="C92" i="2" s="1"/>
  <c r="U92" i="1"/>
  <c r="D92" i="2" s="1"/>
  <c r="V92" i="1"/>
  <c r="E92" i="2" s="1"/>
  <c r="F92" i="2"/>
  <c r="R93" i="1"/>
  <c r="A93" i="2" s="1"/>
  <c r="S93" i="1"/>
  <c r="B93" i="2" s="1"/>
  <c r="T93" i="1"/>
  <c r="C93" i="2" s="1"/>
  <c r="U93" i="1"/>
  <c r="D93" i="2" s="1"/>
  <c r="V93" i="1"/>
  <c r="E93" i="2" s="1"/>
  <c r="F93" i="2"/>
  <c r="R94" i="1"/>
  <c r="A94" i="2" s="1"/>
  <c r="S94" i="1"/>
  <c r="B94" i="2" s="1"/>
  <c r="T94" i="1"/>
  <c r="C94" i="2" s="1"/>
  <c r="U94" i="1"/>
  <c r="D94" i="2" s="1"/>
  <c r="V94" i="1"/>
  <c r="E94" i="2" s="1"/>
  <c r="F94" i="2"/>
  <c r="R95" i="1"/>
  <c r="A95" i="2" s="1"/>
  <c r="S95" i="1"/>
  <c r="B95" i="2" s="1"/>
  <c r="T95" i="1"/>
  <c r="C95" i="2" s="1"/>
  <c r="U95" i="1"/>
  <c r="D95" i="2" s="1"/>
  <c r="V95" i="1"/>
  <c r="E95" i="2" s="1"/>
  <c r="F95" i="2"/>
  <c r="R96" i="1"/>
  <c r="A96" i="2" s="1"/>
  <c r="S96" i="1"/>
  <c r="B96" i="2" s="1"/>
  <c r="T96" i="1"/>
  <c r="C96" i="2" s="1"/>
  <c r="U96" i="1"/>
  <c r="D96" i="2" s="1"/>
  <c r="V96" i="1"/>
  <c r="E96" i="2" s="1"/>
  <c r="F96" i="2"/>
  <c r="R97" i="1"/>
  <c r="A97" i="2" s="1"/>
  <c r="S97" i="1"/>
  <c r="B97" i="2" s="1"/>
  <c r="T97" i="1"/>
  <c r="C97" i="2" s="1"/>
  <c r="U97" i="1"/>
  <c r="D97" i="2" s="1"/>
  <c r="V97" i="1"/>
  <c r="E97" i="2" s="1"/>
  <c r="F97" i="2"/>
  <c r="R98" i="1"/>
  <c r="A98" i="2" s="1"/>
  <c r="S98" i="1"/>
  <c r="B98" i="2" s="1"/>
  <c r="T98" i="1"/>
  <c r="C98" i="2" s="1"/>
  <c r="U98" i="1"/>
  <c r="D98" i="2" s="1"/>
  <c r="V98" i="1"/>
  <c r="E98" i="2" s="1"/>
  <c r="F98" i="2"/>
  <c r="R99" i="1"/>
  <c r="A99" i="2" s="1"/>
  <c r="S99" i="1"/>
  <c r="B99" i="2" s="1"/>
  <c r="T99" i="1"/>
  <c r="C99" i="2" s="1"/>
  <c r="U99" i="1"/>
  <c r="D99" i="2" s="1"/>
  <c r="V99" i="1"/>
  <c r="E99" i="2" s="1"/>
  <c r="F99" i="2"/>
  <c r="R100" i="1"/>
  <c r="A100" i="2" s="1"/>
  <c r="S100" i="1"/>
  <c r="B100" i="2" s="1"/>
  <c r="T100" i="1"/>
  <c r="C100" i="2" s="1"/>
  <c r="U100" i="1"/>
  <c r="D100" i="2" s="1"/>
  <c r="V100" i="1"/>
  <c r="E100" i="2" s="1"/>
  <c r="F100" i="2"/>
  <c r="R101" i="1"/>
  <c r="A101" i="2" s="1"/>
  <c r="S101" i="1"/>
  <c r="B101" i="2" s="1"/>
  <c r="T101" i="1"/>
  <c r="C101" i="2" s="1"/>
  <c r="U101" i="1"/>
  <c r="D101" i="2" s="1"/>
  <c r="V101" i="1"/>
  <c r="E101" i="2" s="1"/>
  <c r="F101" i="2"/>
  <c r="S2" i="1"/>
  <c r="B2" i="2" s="1"/>
  <c r="T2" i="1"/>
  <c r="C2" i="2" s="1"/>
  <c r="U2" i="1"/>
  <c r="D2" i="2" s="1"/>
  <c r="V2" i="1"/>
  <c r="E2" i="2" s="1"/>
  <c r="F2" i="2"/>
  <c r="R2" i="1"/>
  <c r="A2" i="2" s="1"/>
  <c r="M4" i="2" l="1"/>
  <c r="U5" i="2" s="1"/>
  <c r="U6" i="2" s="1"/>
  <c r="M7" i="2"/>
  <c r="M6" i="2"/>
  <c r="U9" i="2" s="1"/>
  <c r="U10" i="2" s="1"/>
  <c r="M3" i="2"/>
  <c r="U3" i="2" s="1"/>
  <c r="U4" i="2" s="1"/>
  <c r="M2" i="2"/>
  <c r="M8" i="2"/>
  <c r="M5" i="2"/>
  <c r="U7" i="2" s="1"/>
  <c r="U8" i="2" s="1"/>
  <c r="I3" i="2"/>
  <c r="Q3" i="2" s="1"/>
  <c r="Q4" i="2" s="1"/>
  <c r="I6" i="2"/>
  <c r="Q9" i="2" s="1"/>
  <c r="I8" i="2"/>
  <c r="I4" i="2"/>
  <c r="Q5" i="2" s="1"/>
  <c r="Q6" i="2" s="1"/>
  <c r="I7" i="2"/>
  <c r="Q11" i="2" s="1"/>
  <c r="Q12" i="2" s="1"/>
  <c r="I5" i="2"/>
  <c r="Q7" i="2" s="1"/>
  <c r="Q8" i="2" s="1"/>
  <c r="L3" i="2"/>
  <c r="T3" i="2" s="1"/>
  <c r="T4" i="2" s="1"/>
  <c r="L4" i="2"/>
  <c r="T5" i="2" s="1"/>
  <c r="T6" i="2" s="1"/>
  <c r="L7" i="2"/>
  <c r="T11" i="2" s="1"/>
  <c r="T12" i="2" s="1"/>
  <c r="L6" i="2"/>
  <c r="T9" i="2" s="1"/>
  <c r="T10" i="2" s="1"/>
  <c r="L2" i="2"/>
  <c r="L8" i="2"/>
  <c r="L5" i="2"/>
  <c r="T7" i="2" s="1"/>
  <c r="T8" i="2" s="1"/>
  <c r="K7" i="2"/>
  <c r="K2" i="2"/>
  <c r="K8" i="2"/>
  <c r="K3" i="2"/>
  <c r="S3" i="2" s="1"/>
  <c r="S4" i="2" s="1"/>
  <c r="K6" i="2"/>
  <c r="S9" i="2" s="1"/>
  <c r="S10" i="2" s="1"/>
  <c r="K4" i="2"/>
  <c r="S5" i="2" s="1"/>
  <c r="S6" i="2" s="1"/>
  <c r="K5" i="2"/>
  <c r="S7" i="2" s="1"/>
  <c r="S8" i="2" s="1"/>
  <c r="AA9" i="1"/>
  <c r="AB8" i="1"/>
  <c r="AC8" i="1" s="1"/>
  <c r="AD8" i="1" s="1"/>
  <c r="AE8" i="1" s="1"/>
  <c r="AF8" i="1" s="1"/>
  <c r="N4" i="2"/>
  <c r="V5" i="2" s="1"/>
  <c r="V6" i="2" s="1"/>
  <c r="N7" i="2"/>
  <c r="V11" i="2" s="1"/>
  <c r="V12" i="2" s="1"/>
  <c r="N6" i="2"/>
  <c r="V9" i="2" s="1"/>
  <c r="V10" i="2" s="1"/>
  <c r="N3" i="2"/>
  <c r="V3" i="2" s="1"/>
  <c r="V4" i="2" s="1"/>
  <c r="N8" i="2"/>
  <c r="N2" i="2"/>
  <c r="N5" i="2"/>
  <c r="V7" i="2" s="1"/>
  <c r="V8" i="2" s="1"/>
  <c r="J6" i="2"/>
  <c r="R9" i="2" s="1"/>
  <c r="R10" i="2" s="1"/>
  <c r="J8" i="2"/>
  <c r="J2" i="2"/>
  <c r="J4" i="2"/>
  <c r="R5" i="2" s="1"/>
  <c r="R6" i="2" s="1"/>
  <c r="J7" i="2"/>
  <c r="J3" i="2"/>
  <c r="R3" i="2" s="1"/>
  <c r="R4" i="2" s="1"/>
  <c r="J5" i="2"/>
  <c r="R7" i="2" s="1"/>
  <c r="R8" i="2" s="1"/>
  <c r="Q10" i="2"/>
  <c r="I2" i="2"/>
  <c r="AB7" i="1"/>
  <c r="AC7" i="1" s="1"/>
  <c r="AD7" i="1" s="1"/>
  <c r="AE7" i="1" s="1"/>
  <c r="AF7" i="1" s="1"/>
  <c r="O118" i="1"/>
  <c r="R11" i="2" l="1"/>
  <c r="R12" i="2" s="1"/>
  <c r="S11" i="2"/>
  <c r="S12" i="2" s="1"/>
  <c r="AA10" i="1"/>
  <c r="AB9" i="1"/>
  <c r="AC9" i="1" s="1"/>
  <c r="AD9" i="1" s="1"/>
  <c r="AE9" i="1" s="1"/>
  <c r="AF9" i="1" s="1"/>
  <c r="U11" i="2"/>
  <c r="U12" i="2" s="1"/>
  <c r="AA11" i="1" l="1"/>
  <c r="AB10" i="1"/>
  <c r="AC10" i="1" s="1"/>
  <c r="AD10" i="1" s="1"/>
  <c r="AE10" i="1" s="1"/>
  <c r="AF10" i="1" s="1"/>
  <c r="AA12" i="1" l="1"/>
  <c r="AB11" i="1"/>
  <c r="AC11" i="1" s="1"/>
  <c r="AD11" i="1" s="1"/>
  <c r="AE11" i="1" s="1"/>
  <c r="AF11" i="1" s="1"/>
  <c r="AA13" i="1" l="1"/>
  <c r="AB12" i="1"/>
  <c r="AC12" i="1" s="1"/>
  <c r="AD12" i="1" s="1"/>
  <c r="AE12" i="1" s="1"/>
  <c r="AF12" i="1" s="1"/>
  <c r="AA14" i="1" l="1"/>
  <c r="AB13" i="1"/>
  <c r="AC13" i="1" s="1"/>
  <c r="AD13" i="1" s="1"/>
  <c r="AE13" i="1" s="1"/>
  <c r="AF13" i="1" s="1"/>
  <c r="AA15" i="1" l="1"/>
  <c r="AB14" i="1"/>
  <c r="AC14" i="1" s="1"/>
  <c r="AD14" i="1" s="1"/>
  <c r="AE14" i="1" s="1"/>
  <c r="AF14" i="1" s="1"/>
  <c r="AA16" i="1" l="1"/>
  <c r="AB15" i="1"/>
  <c r="AC15" i="1" s="1"/>
  <c r="AD15" i="1" s="1"/>
  <c r="AE15" i="1" s="1"/>
  <c r="AF15" i="1" s="1"/>
  <c r="AA17" i="1" l="1"/>
  <c r="AB16" i="1"/>
  <c r="AC16" i="1" s="1"/>
  <c r="AD16" i="1" s="1"/>
  <c r="AE16" i="1" s="1"/>
  <c r="AF16" i="1" s="1"/>
  <c r="AA18" i="1" l="1"/>
  <c r="AB17" i="1"/>
  <c r="AC17" i="1" s="1"/>
  <c r="AD17" i="1" s="1"/>
  <c r="AE17" i="1" s="1"/>
  <c r="AF17" i="1" s="1"/>
  <c r="AA19" i="1" l="1"/>
  <c r="AB18" i="1"/>
  <c r="AC18" i="1" s="1"/>
  <c r="AD18" i="1" s="1"/>
  <c r="AE18" i="1" s="1"/>
  <c r="AF18" i="1" s="1"/>
  <c r="AA20" i="1" l="1"/>
  <c r="AB19" i="1"/>
  <c r="AC19" i="1" s="1"/>
  <c r="AD19" i="1" s="1"/>
  <c r="AE19" i="1" s="1"/>
  <c r="AF19" i="1" s="1"/>
  <c r="AA21" i="1" l="1"/>
  <c r="AB20" i="1"/>
  <c r="AC20" i="1" s="1"/>
  <c r="AD20" i="1" s="1"/>
  <c r="AE20" i="1" s="1"/>
  <c r="AF20" i="1" s="1"/>
  <c r="AA22" i="1" l="1"/>
  <c r="AB21" i="1"/>
  <c r="AC21" i="1" s="1"/>
  <c r="AD21" i="1" s="1"/>
  <c r="AE21" i="1" s="1"/>
  <c r="AF21" i="1" s="1"/>
  <c r="AA23" i="1" l="1"/>
  <c r="AB22" i="1"/>
  <c r="AC22" i="1" s="1"/>
  <c r="AD22" i="1" s="1"/>
  <c r="AE22" i="1" s="1"/>
  <c r="AF22" i="1" s="1"/>
  <c r="AA24" i="1" l="1"/>
  <c r="AB23" i="1"/>
  <c r="AC23" i="1" s="1"/>
  <c r="AD23" i="1" s="1"/>
  <c r="AE23" i="1" s="1"/>
  <c r="AF23" i="1" s="1"/>
  <c r="AA25" i="1" l="1"/>
  <c r="AB24" i="1"/>
  <c r="AC24" i="1" s="1"/>
  <c r="AD24" i="1" s="1"/>
  <c r="AE24" i="1" s="1"/>
  <c r="AF24" i="1" s="1"/>
  <c r="AA26" i="1" l="1"/>
  <c r="AB25" i="1"/>
  <c r="AC25" i="1" s="1"/>
  <c r="AD25" i="1" s="1"/>
  <c r="AE25" i="1" s="1"/>
  <c r="AF25" i="1" s="1"/>
  <c r="AB26" i="1" l="1"/>
  <c r="AC26" i="1" s="1"/>
  <c r="AD26" i="1" s="1"/>
  <c r="AE26" i="1" s="1"/>
  <c r="AF26" i="1" s="1"/>
  <c r="AA27" i="1"/>
  <c r="AB27" i="1" l="1"/>
  <c r="AC27" i="1" s="1"/>
  <c r="AD27" i="1" s="1"/>
  <c r="AE27" i="1" s="1"/>
  <c r="AF27" i="1" s="1"/>
  <c r="AA28" i="1"/>
  <c r="AA29" i="1" l="1"/>
  <c r="AB28" i="1"/>
  <c r="AC28" i="1" s="1"/>
  <c r="AD28" i="1" s="1"/>
  <c r="AE28" i="1" s="1"/>
  <c r="AF28" i="1" s="1"/>
  <c r="AB29" i="1" l="1"/>
  <c r="AC29" i="1" s="1"/>
  <c r="AD29" i="1" s="1"/>
  <c r="AE29" i="1" s="1"/>
  <c r="AF29" i="1" s="1"/>
  <c r="AA30" i="1"/>
  <c r="AB30" i="1" l="1"/>
  <c r="AC30" i="1" s="1"/>
  <c r="AD30" i="1" s="1"/>
  <c r="AE30" i="1" s="1"/>
  <c r="AF30" i="1" s="1"/>
  <c r="AA31" i="1"/>
  <c r="AA32" i="1" l="1"/>
  <c r="AB31" i="1"/>
  <c r="AC31" i="1" s="1"/>
  <c r="AD31" i="1" s="1"/>
  <c r="AE31" i="1" s="1"/>
  <c r="AF31" i="1" s="1"/>
  <c r="AB32" i="1" l="1"/>
  <c r="AC32" i="1" s="1"/>
  <c r="AD32" i="1" s="1"/>
  <c r="AE32" i="1" s="1"/>
  <c r="AF32" i="1" s="1"/>
  <c r="AA33" i="1"/>
  <c r="AA34" i="1" l="1"/>
  <c r="AB33" i="1"/>
  <c r="AC33" i="1" s="1"/>
  <c r="AD33" i="1" s="1"/>
  <c r="AE33" i="1" s="1"/>
  <c r="AF33" i="1" s="1"/>
  <c r="AB34" i="1" l="1"/>
  <c r="AC34" i="1" s="1"/>
  <c r="AD34" i="1" s="1"/>
  <c r="AE34" i="1" s="1"/>
  <c r="AF34" i="1" s="1"/>
  <c r="AA35" i="1"/>
  <c r="AA36" i="1" l="1"/>
  <c r="AB35" i="1"/>
  <c r="AC35" i="1" s="1"/>
  <c r="AD35" i="1" s="1"/>
  <c r="AE35" i="1" s="1"/>
  <c r="AF35" i="1" s="1"/>
  <c r="AB36" i="1" l="1"/>
  <c r="AC36" i="1" s="1"/>
  <c r="AD36" i="1" s="1"/>
  <c r="AE36" i="1" s="1"/>
  <c r="AF36" i="1" s="1"/>
  <c r="AA37" i="1"/>
  <c r="AA38" i="1" l="1"/>
  <c r="AB37" i="1"/>
  <c r="AC37" i="1" s="1"/>
  <c r="AD37" i="1" s="1"/>
  <c r="AE37" i="1" s="1"/>
  <c r="AF37" i="1" s="1"/>
  <c r="AB38" i="1" l="1"/>
  <c r="AC38" i="1" s="1"/>
  <c r="AD38" i="1" s="1"/>
  <c r="AE38" i="1" s="1"/>
  <c r="AF38" i="1" s="1"/>
  <c r="AA39" i="1"/>
  <c r="AA40" i="1" l="1"/>
  <c r="AB39" i="1"/>
  <c r="AC39" i="1" s="1"/>
  <c r="AD39" i="1" s="1"/>
  <c r="AE39" i="1" s="1"/>
  <c r="AF39" i="1" s="1"/>
  <c r="AB40" i="1" l="1"/>
  <c r="AC40" i="1" s="1"/>
  <c r="AD40" i="1" s="1"/>
  <c r="AE40" i="1" s="1"/>
  <c r="AF40" i="1" s="1"/>
  <c r="AA41" i="1"/>
  <c r="AA42" i="1" l="1"/>
  <c r="AB41" i="1"/>
  <c r="AC41" i="1" s="1"/>
  <c r="AD41" i="1" s="1"/>
  <c r="AE41" i="1" s="1"/>
  <c r="AF41" i="1" s="1"/>
  <c r="AB42" i="1" l="1"/>
  <c r="AC42" i="1" s="1"/>
  <c r="AD42" i="1" s="1"/>
  <c r="AE42" i="1" s="1"/>
  <c r="AF42" i="1" s="1"/>
  <c r="AA43" i="1"/>
  <c r="AA44" i="1" l="1"/>
  <c r="AB43" i="1"/>
  <c r="AC43" i="1" s="1"/>
  <c r="AD43" i="1" s="1"/>
  <c r="AE43" i="1" s="1"/>
  <c r="AF43" i="1" s="1"/>
  <c r="AB44" i="1" l="1"/>
  <c r="AC44" i="1" s="1"/>
  <c r="AD44" i="1" s="1"/>
  <c r="AE44" i="1" s="1"/>
  <c r="AF44" i="1" s="1"/>
  <c r="AA45" i="1"/>
  <c r="AA46" i="1" l="1"/>
  <c r="AB45" i="1"/>
  <c r="AC45" i="1" s="1"/>
  <c r="AD45" i="1" s="1"/>
  <c r="AE45" i="1" s="1"/>
  <c r="AF45" i="1" s="1"/>
  <c r="AB46" i="1" l="1"/>
  <c r="AC46" i="1" s="1"/>
  <c r="AD46" i="1" s="1"/>
  <c r="AE46" i="1" s="1"/>
  <c r="AF46" i="1" s="1"/>
  <c r="AA47" i="1"/>
  <c r="AA48" i="1" l="1"/>
  <c r="AB47" i="1"/>
  <c r="AC47" i="1" s="1"/>
  <c r="AD47" i="1" s="1"/>
  <c r="AE47" i="1" s="1"/>
  <c r="AF47" i="1" s="1"/>
  <c r="AA49" i="1" l="1"/>
  <c r="AB48" i="1"/>
  <c r="AC48" i="1" s="1"/>
  <c r="AD48" i="1" s="1"/>
  <c r="AE48" i="1" s="1"/>
  <c r="AF48" i="1" s="1"/>
  <c r="AA50" i="1" l="1"/>
  <c r="AB49" i="1"/>
  <c r="AC49" i="1" s="1"/>
  <c r="AD49" i="1" s="1"/>
  <c r="AE49" i="1" s="1"/>
  <c r="AF49" i="1" s="1"/>
  <c r="AB50" i="1" l="1"/>
  <c r="AC50" i="1" s="1"/>
  <c r="AD50" i="1" s="1"/>
  <c r="AE50" i="1" s="1"/>
  <c r="AF50" i="1" s="1"/>
  <c r="AA51" i="1"/>
  <c r="AA52" i="1" l="1"/>
  <c r="AB51" i="1"/>
  <c r="AC51" i="1" s="1"/>
  <c r="AD51" i="1" s="1"/>
  <c r="AE51" i="1" s="1"/>
  <c r="AF51" i="1" s="1"/>
  <c r="AB52" i="1" l="1"/>
  <c r="AC52" i="1" s="1"/>
  <c r="AD52" i="1" s="1"/>
  <c r="AE52" i="1" s="1"/>
  <c r="AF52" i="1" s="1"/>
  <c r="AA53" i="1"/>
  <c r="AA54" i="1" l="1"/>
  <c r="AB53" i="1"/>
  <c r="AC53" i="1" s="1"/>
  <c r="AD53" i="1" s="1"/>
  <c r="AE53" i="1" s="1"/>
  <c r="AF53" i="1" s="1"/>
  <c r="AB54" i="1" l="1"/>
  <c r="AC54" i="1" s="1"/>
  <c r="AD54" i="1" s="1"/>
  <c r="AE54" i="1" s="1"/>
  <c r="AF54" i="1" s="1"/>
  <c r="AA55" i="1"/>
  <c r="AA56" i="1" l="1"/>
  <c r="AB55" i="1"/>
  <c r="AC55" i="1" s="1"/>
  <c r="AD55" i="1" s="1"/>
  <c r="AE55" i="1" s="1"/>
  <c r="AF55" i="1" s="1"/>
  <c r="AB56" i="1" l="1"/>
  <c r="AC56" i="1" s="1"/>
  <c r="AD56" i="1" s="1"/>
  <c r="AE56" i="1" s="1"/>
  <c r="AF56" i="1" s="1"/>
  <c r="AA57" i="1"/>
  <c r="AA58" i="1" l="1"/>
  <c r="AB57" i="1"/>
  <c r="AC57" i="1" s="1"/>
  <c r="AD57" i="1" s="1"/>
  <c r="AE57" i="1" s="1"/>
  <c r="AF57" i="1" s="1"/>
  <c r="AB58" i="1" l="1"/>
  <c r="AC58" i="1" s="1"/>
  <c r="AD58" i="1" s="1"/>
  <c r="AE58" i="1" s="1"/>
  <c r="AF58" i="1" s="1"/>
  <c r="AA59" i="1"/>
  <c r="AA60" i="1" l="1"/>
  <c r="AB59" i="1"/>
  <c r="AC59" i="1" s="1"/>
  <c r="AD59" i="1" s="1"/>
  <c r="AE59" i="1" s="1"/>
  <c r="AF59" i="1" s="1"/>
  <c r="AA61" i="1" l="1"/>
  <c r="AB60" i="1"/>
  <c r="AC60" i="1" s="1"/>
  <c r="AD60" i="1" s="1"/>
  <c r="AE60" i="1" s="1"/>
  <c r="AF60" i="1" s="1"/>
  <c r="AA62" i="1" l="1"/>
  <c r="AB61" i="1"/>
  <c r="AC61" i="1" s="1"/>
  <c r="AD61" i="1" s="1"/>
  <c r="AE61" i="1" s="1"/>
  <c r="AF61" i="1" s="1"/>
  <c r="AB62" i="1" l="1"/>
  <c r="AC62" i="1" s="1"/>
  <c r="AD62" i="1" s="1"/>
  <c r="AE62" i="1" s="1"/>
  <c r="AF62" i="1" s="1"/>
  <c r="AA63" i="1"/>
  <c r="AA64" i="1" l="1"/>
  <c r="AB63" i="1"/>
  <c r="AC63" i="1" s="1"/>
  <c r="AD63" i="1" s="1"/>
  <c r="AE63" i="1" s="1"/>
  <c r="AF63" i="1" s="1"/>
  <c r="AA65" i="1" l="1"/>
  <c r="AB64" i="1"/>
  <c r="AC64" i="1" s="1"/>
  <c r="AD64" i="1" s="1"/>
  <c r="AE64" i="1" s="1"/>
  <c r="AF64" i="1" s="1"/>
  <c r="AB65" i="1" l="1"/>
  <c r="AC65" i="1" s="1"/>
  <c r="AD65" i="1" s="1"/>
  <c r="AE65" i="1" s="1"/>
  <c r="AF65" i="1" s="1"/>
  <c r="AA66" i="1"/>
  <c r="AB66" i="1" l="1"/>
  <c r="AC66" i="1" s="1"/>
  <c r="AD66" i="1" s="1"/>
  <c r="AE66" i="1" s="1"/>
  <c r="AF66" i="1" s="1"/>
  <c r="AA67" i="1"/>
  <c r="AB67" i="1" l="1"/>
  <c r="AC67" i="1" s="1"/>
  <c r="AD67" i="1" s="1"/>
  <c r="AE67" i="1" s="1"/>
  <c r="AF67" i="1" s="1"/>
  <c r="AA68" i="1"/>
  <c r="AB68" i="1" l="1"/>
  <c r="AC68" i="1" s="1"/>
  <c r="AD68" i="1" s="1"/>
  <c r="AE68" i="1" s="1"/>
  <c r="AF68" i="1" s="1"/>
  <c r="AA69" i="1"/>
  <c r="AB69" i="1" l="1"/>
  <c r="AC69" i="1" s="1"/>
  <c r="AD69" i="1" s="1"/>
  <c r="AE69" i="1" s="1"/>
  <c r="AF69" i="1" s="1"/>
  <c r="AA70" i="1"/>
  <c r="AB70" i="1" l="1"/>
  <c r="AC70" i="1" s="1"/>
  <c r="AD70" i="1" s="1"/>
  <c r="AE70" i="1" s="1"/>
  <c r="AF70" i="1" s="1"/>
  <c r="AA71" i="1"/>
  <c r="AB71" i="1" l="1"/>
  <c r="AC71" i="1" s="1"/>
  <c r="AD71" i="1" s="1"/>
  <c r="AE71" i="1" s="1"/>
  <c r="AF71" i="1" s="1"/>
  <c r="AA72" i="1"/>
  <c r="AB72" i="1" l="1"/>
  <c r="AC72" i="1" s="1"/>
  <c r="AD72" i="1" s="1"/>
  <c r="AE72" i="1" s="1"/>
  <c r="AF72" i="1" s="1"/>
  <c r="AA73" i="1"/>
  <c r="AB73" i="1" l="1"/>
  <c r="AC73" i="1" s="1"/>
  <c r="AD73" i="1" s="1"/>
  <c r="AE73" i="1" s="1"/>
  <c r="AF73" i="1" s="1"/>
  <c r="AA74" i="1"/>
  <c r="AB74" i="1" l="1"/>
  <c r="AC74" i="1" s="1"/>
  <c r="AD74" i="1" s="1"/>
  <c r="AE74" i="1" s="1"/>
  <c r="AF74" i="1" s="1"/>
  <c r="AA75" i="1"/>
  <c r="AB75" i="1" l="1"/>
  <c r="AC75" i="1" s="1"/>
  <c r="AD75" i="1" s="1"/>
  <c r="AE75" i="1" s="1"/>
  <c r="AF75" i="1" s="1"/>
  <c r="AA76" i="1"/>
  <c r="AB76" i="1" l="1"/>
  <c r="AC76" i="1" s="1"/>
  <c r="AD76" i="1" s="1"/>
  <c r="AE76" i="1" s="1"/>
  <c r="AF76" i="1" s="1"/>
  <c r="AA77" i="1"/>
  <c r="AB77" i="1" l="1"/>
  <c r="AC77" i="1" s="1"/>
  <c r="AD77" i="1" s="1"/>
  <c r="AE77" i="1" s="1"/>
  <c r="AF77" i="1" s="1"/>
  <c r="AA78" i="1"/>
  <c r="AB78" i="1" l="1"/>
  <c r="AC78" i="1" s="1"/>
  <c r="AD78" i="1" s="1"/>
  <c r="AE78" i="1" s="1"/>
  <c r="AF78" i="1" s="1"/>
  <c r="AA79" i="1"/>
  <c r="AB79" i="1" l="1"/>
  <c r="AC79" i="1" s="1"/>
  <c r="AD79" i="1" s="1"/>
  <c r="AE79" i="1" s="1"/>
  <c r="AF79" i="1" s="1"/>
  <c r="AA80" i="1"/>
  <c r="AB80" i="1" l="1"/>
  <c r="AC80" i="1" s="1"/>
  <c r="AD80" i="1" s="1"/>
  <c r="AE80" i="1" s="1"/>
  <c r="AF80" i="1" s="1"/>
  <c r="AA81" i="1"/>
  <c r="AB81" i="1" l="1"/>
  <c r="AC81" i="1" s="1"/>
  <c r="AD81" i="1" s="1"/>
  <c r="AE81" i="1" s="1"/>
  <c r="AF81" i="1" s="1"/>
  <c r="AA82" i="1"/>
  <c r="AB82" i="1" l="1"/>
  <c r="AC82" i="1" s="1"/>
  <c r="AD82" i="1" s="1"/>
  <c r="AE82" i="1" s="1"/>
  <c r="AF82" i="1" s="1"/>
  <c r="AA83" i="1"/>
  <c r="AB83" i="1" l="1"/>
  <c r="AC83" i="1" s="1"/>
  <c r="AD83" i="1" s="1"/>
  <c r="AE83" i="1" s="1"/>
  <c r="AF83" i="1" s="1"/>
  <c r="AA84" i="1"/>
  <c r="AB84" i="1" l="1"/>
  <c r="AC84" i="1" s="1"/>
  <c r="AD84" i="1" s="1"/>
  <c r="AE84" i="1" s="1"/>
  <c r="AF84" i="1" s="1"/>
  <c r="AA85" i="1"/>
  <c r="AB85" i="1" l="1"/>
  <c r="AC85" i="1" s="1"/>
  <c r="AD85" i="1" s="1"/>
  <c r="AE85" i="1" s="1"/>
  <c r="AF85" i="1" s="1"/>
  <c r="AA86" i="1"/>
  <c r="AB86" i="1" l="1"/>
  <c r="AC86" i="1" s="1"/>
  <c r="AD86" i="1" s="1"/>
  <c r="AE86" i="1" s="1"/>
  <c r="AF86" i="1" s="1"/>
  <c r="AA87" i="1"/>
  <c r="AB87" i="1" l="1"/>
  <c r="AC87" i="1" s="1"/>
  <c r="AD87" i="1" s="1"/>
  <c r="AE87" i="1" s="1"/>
  <c r="AF87" i="1" s="1"/>
  <c r="AA88" i="1"/>
  <c r="AB88" i="1" l="1"/>
  <c r="AC88" i="1" s="1"/>
  <c r="AD88" i="1" s="1"/>
  <c r="AE88" i="1" s="1"/>
  <c r="AF88" i="1" s="1"/>
  <c r="AA89" i="1"/>
  <c r="AB89" i="1" l="1"/>
  <c r="AC89" i="1" s="1"/>
  <c r="AD89" i="1" s="1"/>
  <c r="AE89" i="1" s="1"/>
  <c r="AF89" i="1" s="1"/>
  <c r="AA90" i="1"/>
  <c r="AB90" i="1" l="1"/>
  <c r="AC90" i="1" s="1"/>
  <c r="AD90" i="1" s="1"/>
  <c r="AE90" i="1" s="1"/>
  <c r="AF90" i="1" s="1"/>
  <c r="AA91" i="1"/>
  <c r="AB91" i="1" l="1"/>
  <c r="AC91" i="1" s="1"/>
  <c r="AD91" i="1" s="1"/>
  <c r="AE91" i="1" s="1"/>
  <c r="AF91" i="1" s="1"/>
  <c r="AA92" i="1"/>
  <c r="AB92" i="1" l="1"/>
  <c r="AC92" i="1" s="1"/>
  <c r="AD92" i="1" s="1"/>
  <c r="AE92" i="1" s="1"/>
  <c r="AF92" i="1" s="1"/>
  <c r="AA93" i="1"/>
  <c r="AA94" i="1" l="1"/>
  <c r="AB93" i="1"/>
  <c r="AC93" i="1" s="1"/>
  <c r="AD93" i="1" s="1"/>
  <c r="AE93" i="1" s="1"/>
  <c r="AF93" i="1" s="1"/>
  <c r="AB94" i="1" l="1"/>
  <c r="AC94" i="1" s="1"/>
  <c r="AD94" i="1" s="1"/>
  <c r="AE94" i="1" s="1"/>
  <c r="AF94" i="1" s="1"/>
  <c r="AA95" i="1"/>
  <c r="AB95" i="1" l="1"/>
  <c r="AC95" i="1" s="1"/>
  <c r="AD95" i="1" s="1"/>
  <c r="AE95" i="1" s="1"/>
  <c r="AF95" i="1" s="1"/>
  <c r="AA96" i="1"/>
  <c r="AB96" i="1" l="1"/>
  <c r="AC96" i="1" s="1"/>
  <c r="AD96" i="1" s="1"/>
  <c r="AE96" i="1" s="1"/>
  <c r="AF96" i="1" s="1"/>
  <c r="AA97" i="1"/>
  <c r="AB97" i="1" l="1"/>
  <c r="AC97" i="1" s="1"/>
  <c r="AD97" i="1" s="1"/>
  <c r="AE97" i="1" s="1"/>
  <c r="AF97" i="1" s="1"/>
  <c r="AA98" i="1"/>
  <c r="AB98" i="1" l="1"/>
  <c r="AC98" i="1" s="1"/>
  <c r="AD98" i="1" s="1"/>
  <c r="AE98" i="1" s="1"/>
  <c r="AF98" i="1" s="1"/>
  <c r="AA99" i="1"/>
  <c r="AB99" i="1" l="1"/>
  <c r="AC99" i="1" s="1"/>
  <c r="AD99" i="1" s="1"/>
  <c r="AE99" i="1" s="1"/>
  <c r="AF99" i="1" s="1"/>
  <c r="AA100" i="1"/>
  <c r="AB100" i="1" l="1"/>
  <c r="AC100" i="1" s="1"/>
  <c r="AD100" i="1" s="1"/>
  <c r="AE100" i="1" s="1"/>
  <c r="AF100" i="1" s="1"/>
  <c r="AA101" i="1"/>
  <c r="AB101" i="1" l="1"/>
  <c r="AC101" i="1" s="1"/>
  <c r="AD101" i="1" s="1"/>
  <c r="AE101" i="1" s="1"/>
  <c r="AF101" i="1" s="1"/>
  <c r="AA102" i="1"/>
  <c r="AB102" i="1" l="1"/>
  <c r="AC102" i="1" s="1"/>
  <c r="AD102" i="1" s="1"/>
  <c r="AE102" i="1" s="1"/>
  <c r="AF102" i="1" s="1"/>
  <c r="AA103" i="1"/>
  <c r="AB103" i="1" l="1"/>
  <c r="AC103" i="1" s="1"/>
  <c r="AD103" i="1" s="1"/>
  <c r="AE103" i="1" s="1"/>
  <c r="AF103" i="1" s="1"/>
  <c r="AA104" i="1"/>
  <c r="AA105" i="1" l="1"/>
  <c r="AB104" i="1"/>
  <c r="AC104" i="1" s="1"/>
  <c r="AD104" i="1" s="1"/>
  <c r="AE104" i="1" s="1"/>
  <c r="AF104" i="1" s="1"/>
  <c r="AA106" i="1" l="1"/>
  <c r="AB106" i="1" s="1"/>
  <c r="AC106" i="1" s="1"/>
  <c r="AD106" i="1" s="1"/>
  <c r="AE106" i="1" s="1"/>
  <c r="AF106" i="1" s="1"/>
  <c r="AB105" i="1"/>
  <c r="AC105" i="1" s="1"/>
  <c r="AD105" i="1" s="1"/>
  <c r="AE105" i="1" s="1"/>
  <c r="AF105" i="1" s="1"/>
</calcChain>
</file>

<file path=xl/comments1.xml><?xml version="1.0" encoding="utf-8"?>
<comments xmlns="http://schemas.openxmlformats.org/spreadsheetml/2006/main">
  <authors>
    <author>reviewer</author>
  </authors>
  <commentList>
    <comment ref="H8" authorId="0">
      <text>
        <r>
          <rPr>
            <b/>
            <sz val="9"/>
            <color indexed="81"/>
            <rFont val="Tahoma"/>
            <charset val="1"/>
          </rPr>
          <t>reviewer:</t>
        </r>
        <r>
          <rPr>
            <sz val="9"/>
            <color indexed="81"/>
            <rFont val="Tahoma"/>
            <charset val="1"/>
          </rPr>
          <t xml:space="preserve">
Can only occur when response is exactly 100. In the chart, these are added to the previous bin.</t>
        </r>
      </text>
    </comment>
  </commentList>
</comments>
</file>

<file path=xl/sharedStrings.xml><?xml version="1.0" encoding="utf-8"?>
<sst xmlns="http://schemas.openxmlformats.org/spreadsheetml/2006/main" count="585" uniqueCount="387">
  <si>
    <t>user_Country</t>
  </si>
  <si>
    <t>user_Affiliation</t>
  </si>
  <si>
    <t>user_Age</t>
  </si>
  <si>
    <t>user_id</t>
  </si>
  <si>
    <t>date</t>
  </si>
  <si>
    <t>question</t>
  </si>
  <si>
    <t>subquestion</t>
  </si>
  <si>
    <t>labels</t>
  </si>
  <si>
    <t>explanation</t>
  </si>
  <si>
    <t>Germany</t>
  </si>
  <si>
    <t>Fraunhofer</t>
  </si>
  <si>
    <t>5852c089aef2c94c3a000367</t>
  </si>
  <si>
    <t>2017/3/31 12:18:31</t>
  </si>
  <si>
    <t>United Kingdom</t>
  </si>
  <si>
    <t>University of Sussex</t>
  </si>
  <si>
    <t>5852c089aef2c94c3a00036b</t>
  </si>
  <si>
    <t>Netherlands</t>
  </si>
  <si>
    <t>Atos</t>
  </si>
  <si>
    <t>5852c089aef2c94c3a00036d</t>
  </si>
  <si>
    <t>Switzerland</t>
  </si>
  <si>
    <t>IBM Zurich Research Laboratory</t>
  </si>
  <si>
    <t>5852c089aef2c94c3a00036f</t>
  </si>
  <si>
    <t>Italy</t>
  </si>
  <si>
    <t>CNR - SPIN</t>
  </si>
  <si>
    <t>5852c089aef2c94c3a000373</t>
  </si>
  <si>
    <t>Hitachi</t>
  </si>
  <si>
    <t>5852c089aef2c94c3a00037f</t>
  </si>
  <si>
    <t>2017/4/21 9:5:24</t>
  </si>
  <si>
    <t>University of Oxford</t>
  </si>
  <si>
    <t>5852c089aef2c94c3a000385</t>
  </si>
  <si>
    <t>It is very unlikely that Q computers will replace existing ones. As to what the architecture is- that depends on how small/cheap QC can be made. Will we have one on our smartphones? I doubt it- but more impressive technological advances have happened before. QC is not only not better- but in some ways worse for most applications- so it won't replace classical- but it will run alongside it- either on a remote server or HPC- or a co-processor.</t>
  </si>
  <si>
    <t>Finland</t>
  </si>
  <si>
    <t>Aalto University</t>
  </si>
  <si>
    <t>5852c089aef2c94c3a00038b</t>
  </si>
  <si>
    <t>Karlsruhe Institute of Technology</t>
  </si>
  <si>
    <t>5852c089aef2c94c3a000391</t>
  </si>
  <si>
    <t>2017/3/29 20:16:29</t>
  </si>
  <si>
    <t>United States</t>
  </si>
  <si>
    <t>Microsoft</t>
  </si>
  <si>
    <t>Lancaster University</t>
  </si>
  <si>
    <t>58dbcc590e349c2a60000076</t>
  </si>
  <si>
    <t>Saarland University</t>
  </si>
  <si>
    <t>58dbcd4e0e349c2a60000090</t>
  </si>
  <si>
    <t>Nokia Bell-Labs</t>
  </si>
  <si>
    <t>58dbce3a0e349c2a600000a3</t>
  </si>
  <si>
    <t>Singapore</t>
  </si>
  <si>
    <t>Center for Quantum Technologies</t>
  </si>
  <si>
    <t>58dbce4e0e349c2a600000a9</t>
  </si>
  <si>
    <t>QuSoft/CWI/Univ of Amsterdam</t>
  </si>
  <si>
    <t>58dbce730e349c2a600000b5</t>
  </si>
  <si>
    <t>2017/3/29 15:16:47</t>
  </si>
  <si>
    <t>58dbd02b0e349c2a60000182</t>
  </si>
  <si>
    <t>Poland</t>
  </si>
  <si>
    <t>ICFO</t>
  </si>
  <si>
    <t>58dbd03e0e349c2a60000193</t>
  </si>
  <si>
    <t>University of Groningen</t>
  </si>
  <si>
    <t>58dbd0cc0e349c2a600001b7</t>
  </si>
  <si>
    <t>University of Southern California</t>
  </si>
  <si>
    <t>58dbd2120e349c2a60000222</t>
  </si>
  <si>
    <t>Universita Roma Tre</t>
  </si>
  <si>
    <t>58dbd49f0e349c2a60000327</t>
  </si>
  <si>
    <t>Malta</t>
  </si>
  <si>
    <t>Physics</t>
  </si>
  <si>
    <t>58dbe0770e349c2a6000060b</t>
  </si>
  <si>
    <t>ibm</t>
  </si>
  <si>
    <t>58dbe2a90e349c2a60000637</t>
  </si>
  <si>
    <t>2017/3/29 16:40:49</t>
  </si>
  <si>
    <t>Boston University- Dept. of ECE</t>
  </si>
  <si>
    <t>58dbe4610e349c2a600006e6</t>
  </si>
  <si>
    <t>2017/3/31 14:48:23</t>
  </si>
  <si>
    <t>58dbec9f0e349c2a600007ec</t>
  </si>
  <si>
    <t>Russian Federation</t>
  </si>
  <si>
    <t>Kazan Federal University- professor</t>
  </si>
  <si>
    <t>58dbfaea0e349c2a60000871</t>
  </si>
  <si>
    <t>58dc04140e349c2a6000090f</t>
  </si>
  <si>
    <t>France</t>
  </si>
  <si>
    <t>CNRS - PCQC</t>
  </si>
  <si>
    <t>58dc0c680e349c2a60000954</t>
  </si>
  <si>
    <t>Canada</t>
  </si>
  <si>
    <t>D-Wave Systems Inc.</t>
  </si>
  <si>
    <t>58dc152d0e349c2a60000a48</t>
  </si>
  <si>
    <t>Microsoft Research</t>
  </si>
  <si>
    <t>58dc19a20e349c2a60000ae0</t>
  </si>
  <si>
    <t>Universita degli Studi di Milano- Dept. Comp. Sci.</t>
  </si>
  <si>
    <t>58dc29b80e349c2a60000d4c</t>
  </si>
  <si>
    <t>Sandia National Labs</t>
  </si>
  <si>
    <t>58dc2de20e349c2a60000dda</t>
  </si>
  <si>
    <t>Australia</t>
  </si>
  <si>
    <t>University of Sydney</t>
  </si>
  <si>
    <t>58dc31340e349c2a60000e24</t>
  </si>
  <si>
    <t>Spain</t>
  </si>
  <si>
    <t>Universitat Autonoma de Barcelona</t>
  </si>
  <si>
    <t>58dc3c050e349c2a60000f57</t>
  </si>
  <si>
    <t>Colombia</t>
  </si>
  <si>
    <t>ADAPTUN SAS</t>
  </si>
  <si>
    <t>58dc3f980e349c2a60000f93</t>
  </si>
  <si>
    <t>Centre for Quantum Technologies- National Universtiy of Singapore</t>
  </si>
  <si>
    <t>40+</t>
  </si>
  <si>
    <t>58dc8f390e349c2a6000135a</t>
  </si>
  <si>
    <t>University of Cambridge</t>
  </si>
  <si>
    <t>58dd39ba893db95b5c000583</t>
  </si>
  <si>
    <t>University College London</t>
  </si>
  <si>
    <t>58de3f1a893db95b5c000cac</t>
  </si>
  <si>
    <t>Austria</t>
  </si>
  <si>
    <t>University of Innsbruck</t>
  </si>
  <si>
    <t>58ded299f2d9f720620004bb</t>
  </si>
  <si>
    <t>Loughborough University</t>
  </si>
  <si>
    <t>58def721f2d9f72062000604</t>
  </si>
  <si>
    <t>Anyon Systems Inc.</t>
  </si>
  <si>
    <t>58e1129318298df04d00003b</t>
  </si>
  <si>
    <t>58e205ac6c7ae40b360001b9</t>
  </si>
  <si>
    <t>Innovate UK</t>
  </si>
  <si>
    <t>58e368997ceceb751a0007ec</t>
  </si>
  <si>
    <t>Sweden</t>
  </si>
  <si>
    <t>Chalmers University of Technology</t>
  </si>
  <si>
    <t>58e36a6b7ceceb751a000804</t>
  </si>
  <si>
    <t>SAP</t>
  </si>
  <si>
    <t>58e4f37f7b67cab57f0004f2</t>
  </si>
  <si>
    <t>depending of applications- there could be different way of using it. The hybrid solution will be at least an intermediate stage- but could also be the goal. i.e. we may not need to have Q computers to replace everything- just to use them where and when they are useful</t>
  </si>
  <si>
    <t>JGU Mainz</t>
  </si>
  <si>
    <t>58e5f495ca034e7c6b00026d</t>
  </si>
  <si>
    <t>Intel Corporation</t>
  </si>
  <si>
    <t>58ece8f41f375cbb71000563</t>
  </si>
  <si>
    <t>USC</t>
  </si>
  <si>
    <t>58f2bc26b46e82714e0000c2</t>
  </si>
  <si>
    <t>QxBranch</t>
  </si>
  <si>
    <t>58f597be16df98d816000218</t>
  </si>
  <si>
    <t>University Professor</t>
  </si>
  <si>
    <t>58f5a1be16df98d81600027f</t>
  </si>
  <si>
    <t>Universita degli Studi di Napoli Federico II</t>
  </si>
  <si>
    <t>58f645e116df98d8160007d6</t>
  </si>
  <si>
    <t xml:space="preserve">Quantum AI Laboratory- NASA Ames Research Center </t>
  </si>
  <si>
    <t>58f6466316df98d8160007e8</t>
  </si>
  <si>
    <t>SSH</t>
  </si>
  <si>
    <t>58f6477516df98d816000823</t>
  </si>
  <si>
    <t>MIT</t>
  </si>
  <si>
    <t>58f653ac16df98d816000a1a</t>
  </si>
  <si>
    <t>58f6545b16df98d816000a30</t>
  </si>
  <si>
    <t>Stockholm University</t>
  </si>
  <si>
    <t>58f6573c16df98d816000b1e</t>
  </si>
  <si>
    <t>58f667a816df98d816000dd3</t>
  </si>
  <si>
    <t>Google</t>
  </si>
  <si>
    <t>58f6727b16df98d816000ea3</t>
  </si>
  <si>
    <t>2017/4/29 0:31:54</t>
  </si>
  <si>
    <t>Israel</t>
  </si>
  <si>
    <t>Hebrew University of Jerusalem</t>
  </si>
  <si>
    <t>58f6fd33d1c989b104000632</t>
  </si>
  <si>
    <t>Nokia Bell Labs</t>
  </si>
  <si>
    <t>58f7180cd1c989b1040007af</t>
  </si>
  <si>
    <t>UCL</t>
  </si>
  <si>
    <t>58f75bb2d1c989b104000a11</t>
  </si>
  <si>
    <t>stockholm university</t>
  </si>
  <si>
    <t>58f75f9cd1c989b104000a4c</t>
  </si>
  <si>
    <t>NMTC</t>
  </si>
  <si>
    <t>58f79331d1c989b104000ec6</t>
  </si>
  <si>
    <t>Politecnico di Milano</t>
  </si>
  <si>
    <t>58f8c58882c98b2370000893</t>
  </si>
  <si>
    <t>2017/4/29 22:16:53</t>
  </si>
  <si>
    <t>CNRS- UPMC- ENS</t>
  </si>
  <si>
    <t>58f8e97182c98b2370000b0e</t>
  </si>
  <si>
    <t>IntControl LLC</t>
  </si>
  <si>
    <t>58f9f72ddce69e95310006d6</t>
  </si>
  <si>
    <t>None</t>
  </si>
  <si>
    <t>58fa4404dce69e9531000a61</t>
  </si>
  <si>
    <t>ASML</t>
  </si>
  <si>
    <t>58ff77bc1647f8e45f00086a</t>
  </si>
  <si>
    <t>5904f5b5b78ea63806000843</t>
  </si>
  <si>
    <t>Japan</t>
  </si>
  <si>
    <t>The University of Tokyo</t>
  </si>
  <si>
    <t>5905508ce3cf73976b00018f</t>
  </si>
  <si>
    <t>Greece</t>
  </si>
  <si>
    <t>Technical University of Crete</t>
  </si>
  <si>
    <t>5908d40785d9a7453b000824</t>
  </si>
  <si>
    <t>Hungary</t>
  </si>
  <si>
    <t>Wigner Research Centre for Physics</t>
  </si>
  <si>
    <t>590cc7306e214ad410000add</t>
  </si>
  <si>
    <t>590dd8d776c6fbf97c000472</t>
  </si>
  <si>
    <t>LFoundry s.r.l.</t>
  </si>
  <si>
    <t>5910260330ff4fca44000249</t>
  </si>
  <si>
    <t>Cardiff University</t>
  </si>
  <si>
    <t>5910a43930ff4fca44000627</t>
  </si>
  <si>
    <t>Director at QuTech</t>
  </si>
  <si>
    <t>5911d11356953dae2b0004fb</t>
  </si>
  <si>
    <t>Delft University of Technology</t>
  </si>
  <si>
    <t>5911da0c56953dae2b0005a7</t>
  </si>
  <si>
    <t>QuTech- TU Delft</t>
  </si>
  <si>
    <t>5911e10256953dae2b00079d</t>
  </si>
  <si>
    <t>QuTech TUDelft</t>
  </si>
  <si>
    <t>5912009156953dae2b000b30</t>
  </si>
  <si>
    <t>TNO</t>
  </si>
  <si>
    <t>5912ade8bdf6d44f18000295</t>
  </si>
  <si>
    <t>TU Delft</t>
  </si>
  <si>
    <t>5912c704bdf6d44f18000402</t>
  </si>
  <si>
    <t>5912ebe1bdf6d44f1800061b</t>
  </si>
  <si>
    <t>5912f6e7bdf6d44f18000711</t>
  </si>
  <si>
    <t>Heriot-Watt University</t>
  </si>
  <si>
    <t>59130103bdf6d44f180007b7</t>
  </si>
  <si>
    <t>ETH Zurich</t>
  </si>
  <si>
    <t>59130228bdf6d44f1800080e</t>
  </si>
  <si>
    <t>59130582bdf6d44f180008ea</t>
  </si>
  <si>
    <t>University of Sheffield</t>
  </si>
  <si>
    <t>5913069abdf6d44f1800091a</t>
  </si>
  <si>
    <t>HHU Duesseldorf</t>
  </si>
  <si>
    <t>5913085abdf6d44f1800096f</t>
  </si>
  <si>
    <t>University of Strathclyde</t>
  </si>
  <si>
    <t>59130bdcbdf6d44f18000a81</t>
  </si>
  <si>
    <t>Aix-Marseille Universite</t>
  </si>
  <si>
    <t>59130e6ebdf6d44f18000b39</t>
  </si>
  <si>
    <t>Imperial College</t>
  </si>
  <si>
    <t>59132a29bdf6d44f18000fc4</t>
  </si>
  <si>
    <t>5913342bbdf6d44f18001106</t>
  </si>
  <si>
    <t>59134dbebdf6d44f1800133e</t>
  </si>
  <si>
    <t>QuTech</t>
  </si>
  <si>
    <t>591358f8bdf6d44f1800142a</t>
  </si>
  <si>
    <t>University of Geneva</t>
  </si>
  <si>
    <t>59141c947284506612000337</t>
  </si>
  <si>
    <t>University of Turku</t>
  </si>
  <si>
    <t>591463e0728450661200066e</t>
  </si>
  <si>
    <t>Democritus University of Thrace</t>
  </si>
  <si>
    <t>5914aca27284506612000968</t>
  </si>
  <si>
    <t>5915606c3b6627457c000516</t>
  </si>
  <si>
    <t>59156ba73b6627457c0005de</t>
  </si>
  <si>
    <t>Estonia</t>
  </si>
  <si>
    <t>5915e2573b6627457c000bb7</t>
  </si>
  <si>
    <t>University of the Basque Country</t>
  </si>
  <si>
    <t>5916d8b05d9b3ef7710004cc</t>
  </si>
  <si>
    <t>MODA</t>
  </si>
  <si>
    <t>MEDIANA</t>
  </si>
  <si>
    <t>MEDIA</t>
  </si>
  <si>
    <t>MEDIA DEV. ASS.</t>
  </si>
  <si>
    <t>delta</t>
  </si>
  <si>
    <t>Plot position for no. of responses</t>
  </si>
  <si>
    <t>I Count in this bin</t>
  </si>
  <si>
    <t>J Count in this bin</t>
  </si>
  <si>
    <t>K Count in this bin</t>
  </si>
  <si>
    <t>L Count in this bin</t>
  </si>
  <si>
    <t>M Count in this bin</t>
  </si>
  <si>
    <t>N Count in this bin</t>
  </si>
  <si>
    <t>Horizontal Offsets</t>
  </si>
  <si>
    <t>Bin size</t>
  </si>
  <si>
    <t>No answer given</t>
  </si>
  <si>
    <t>I in Bin</t>
  </si>
  <si>
    <t>J in Bin</t>
  </si>
  <si>
    <t>K in Bin</t>
  </si>
  <si>
    <t>L in Bin</t>
  </si>
  <si>
    <t>M in Bin</t>
  </si>
  <si>
    <t>N in Bin</t>
  </si>
  <si>
    <t>Count</t>
  </si>
  <si>
    <t>Compression</t>
  </si>
  <si>
    <t>X for I</t>
  </si>
  <si>
    <t>X for J</t>
  </si>
  <si>
    <t>X for K</t>
  </si>
  <si>
    <t>X for L</t>
  </si>
  <si>
    <t>X for M</t>
  </si>
  <si>
    <t>X for N</t>
  </si>
  <si>
    <t>Scale</t>
  </si>
  <si>
    <t>Y for plot</t>
  </si>
  <si>
    <t>Quantum computing will have a disrupting impact on employment- destroying many existing jobs.</t>
  </si>
  <si>
    <t>Quantum computing will always be limited to a small niche for very highly skilled- specialized experts.</t>
  </si>
  <si>
    <t>A new generation of computer programmers will arise for developing quantum software.</t>
  </si>
  <si>
    <t>Applications and satellite activities enabled by quantum computers will generate significant concomitant employment.</t>
  </si>
  <si>
    <t xml:space="preserve">Future job market </t>
  </si>
  <si>
    <t>2017/5/4 10:43:7</t>
  </si>
  <si>
    <t>2017/5/5 12:24:38</t>
  </si>
  <si>
    <t xml:space="preserve">Other factors will influence the job market far more than quantum computing could ever. </t>
  </si>
  <si>
    <t>2017/4/21 17:32:22</t>
  </si>
  <si>
    <t>Quantum technologies in general will create jobs because it is based on a lot of new enabling (classical) technologies.</t>
  </si>
  <si>
    <t>2017/4/24 10:35:13</t>
  </si>
  <si>
    <t>2017/5/12 15:59:58</t>
  </si>
  <si>
    <t>In the early days- the ability to program for QC will be a rare and valuable skill. If QC becomes a commodity- then either simple ways to program it will be developed- or else many more QC programmers will be need to be trained. Economies of scale and other parallel technologies such as AI- which might replace much of the \street-level\" programming    - tailoring applications to meet the needs of companies- maintaining software- etc - which is any case a slowly diminishing industry- and can be easily off-shored to the extent that it is done at all. I do expect industries around QC to be important economically- but not necessarily to employ very many people. But this is more or less a guess."</t>
  </si>
  <si>
    <t>2017/4/19 8:53:58</t>
  </si>
  <si>
    <t>No new technology will destroy jobs- it just transforms the inconvenient machine-like jobs to more convenient ones. Assuming the likely event that a large-scale quantum computer will be built- its effect will so large that it will create a great number of jobs in many different areas.</t>
  </si>
  <si>
    <t>2017/3/29 15:47:55</t>
  </si>
  <si>
    <t>The question doesn't specify a timescale so is difficult to answer in places.</t>
  </si>
  <si>
    <t>2017/4/18 18:50:40</t>
  </si>
  <si>
    <t>2017/4/19 15:42:19</t>
  </si>
  <si>
    <t>2017/4/19 1:5:42</t>
  </si>
  <si>
    <t>Quantum sensors and clocks may also have a disruptive effect;</t>
  </si>
  <si>
    <t>Paderborn University</t>
  </si>
  <si>
    <t>58dbcec30e349c2a600000c6</t>
  </si>
  <si>
    <t>2017/3/29 15:41:35</t>
  </si>
  <si>
    <t>2017/3/29 15:46:35</t>
  </si>
  <si>
    <t>2017/4/20 11:10:27</t>
  </si>
  <si>
    <t>2017/3/30 8:27:14</t>
  </si>
  <si>
    <t>2017/3/29 17:18:21</t>
  </si>
  <si>
    <t>2017/5/5 13:52:32</t>
  </si>
  <si>
    <t>2017/4/28 15:31:11</t>
  </si>
  <si>
    <t>2017/5/7 5:13:36</t>
  </si>
  <si>
    <t>Lump of labour fallacy does not apply to quantum computing just as it doesn't apply to other new developments. I.e. it may make some jobs obsolete but it will create others.</t>
  </si>
  <si>
    <t>2017/4/23 19:29:35</t>
  </si>
  <si>
    <t>2017/3/30 3:15:20</t>
  </si>
  <si>
    <t>2017/3/29 19:59:33</t>
  </si>
  <si>
    <t>2017/3/31 21:4:26</t>
  </si>
  <si>
    <t>2017/3/29 21:39:42</t>
  </si>
  <si>
    <t>2017/3/29 21:48:47</t>
  </si>
  <si>
    <t>2017/3/29 22:19:32</t>
  </si>
  <si>
    <t>2017/3/29 23:21:4</t>
  </si>
  <si>
    <t>2017/4/14 18:1:56</t>
  </si>
  <si>
    <t>2017/3/30 0:6:39</t>
  </si>
  <si>
    <t>2017/5/12 3:35:6</t>
  </si>
  <si>
    <t>2017/4/1 15:30:27</t>
  </si>
  <si>
    <t>2017/3/31 12:36:36</t>
  </si>
  <si>
    <t>2017/3/31 22:47:58</t>
  </si>
  <si>
    <t>2017/4/24 11:16:12</t>
  </si>
  <si>
    <t>please enter an explanation for your answer</t>
  </si>
  <si>
    <t>2017/5/5 15:53:5</t>
  </si>
  <si>
    <t>2017/4/4 9:9:56</t>
  </si>
  <si>
    <t>too many variables to determine this impact</t>
  </si>
  <si>
    <t>2017/4/10 15:30:26</t>
  </si>
  <si>
    <t>Strong chance that QC will provide satellite benefits and spinoff application. All other answers are highly speculative- and dependent on applications that we can't yet imagine.</t>
  </si>
  <si>
    <t>2017/5/12 15:14:53</t>
  </si>
  <si>
    <t>2017/4/26 7:8:8</t>
  </si>
  <si>
    <t>difficult to predict the impact on such long-term technology; however- machine-based tasks are already happening- it's not the quantum computing that will change it so drastically. on the other hand- new skills &amp; competencies will be required</t>
  </si>
  <si>
    <t>2017/4/24 8:46:18</t>
  </si>
  <si>
    <t>2017/4/11 14:49:39</t>
  </si>
  <si>
    <t>2017/4/16 1:2:41</t>
  </si>
  <si>
    <t>58f4e87313bb3df53300065c</t>
  </si>
  <si>
    <t>2017/4/19 17:0:46</t>
  </si>
  <si>
    <t>2017/4/18 5:40:39</t>
  </si>
  <si>
    <t>2017/4/30 22:8:28</t>
  </si>
  <si>
    <t>Swedish Research Council</t>
  </si>
  <si>
    <t>58f5d64316df98d816000454</t>
  </si>
  <si>
    <t>2017/4/18 9:16:48</t>
  </si>
  <si>
    <t>2017/4/18 17:30:54</t>
  </si>
  <si>
    <t>2017/4/20 1:35:23</t>
  </si>
  <si>
    <t>2017/4/18 17:26:38</t>
  </si>
  <si>
    <t>2017/5/5 17:37:39</t>
  </si>
  <si>
    <t>2017/4/18 19:2:22</t>
  </si>
  <si>
    <t>2017/5/12 23:28:28</t>
  </si>
  <si>
    <t>2017/4/18 20:20:20</t>
  </si>
  <si>
    <t>2017/4/19 6:26:19</t>
  </si>
  <si>
    <t>2017/4/20 10:27:52</t>
  </si>
  <si>
    <t>2017/4/19 14:38:43</t>
  </si>
  <si>
    <t>2017/4/19 13:16:56</t>
  </si>
  <si>
    <t>2017/4/19 17:6:38</t>
  </si>
  <si>
    <t>2017/5/5 17:10:39</t>
  </si>
  <si>
    <t>2017/4/22 19:3:44</t>
  </si>
  <si>
    <t>2017/4/28 16:35:13</t>
  </si>
  <si>
    <t>this is hugely speculative- especially without a timeframe for the question</t>
  </si>
  <si>
    <t>2017/4/25 16:56:47</t>
  </si>
  <si>
    <t>2017/4/29 20:52:6</t>
  </si>
  <si>
    <t>2017/4/30 4:28:37</t>
  </si>
  <si>
    <t>2017/5/2 19:44:50</t>
  </si>
  <si>
    <t>RWTH Aachen University and Forschungszentrum Juelich</t>
  </si>
  <si>
    <t>590c94996e214ad4100007be</t>
  </si>
  <si>
    <t>2017/5/5 15:28:35</t>
  </si>
  <si>
    <t>2017/5/5 20:36:21</t>
  </si>
  <si>
    <t>2017/5/6 20:22:30</t>
  </si>
  <si>
    <t>2017/5/8 8:12:3</t>
  </si>
  <si>
    <t>2017/5/8 20:0:35</t>
  </si>
  <si>
    <t>Impact seems generally minor and won't be on the applications and IT overall referred to in this survey (they will still be there- even if powered by QC). Maybe we need less programmers (not being replaced by QC programmers)- as QC and related technologies offer alternative approaches- but AI is already doing part of that job now.</t>
  </si>
  <si>
    <t>2017/5/9 15:54:55</t>
  </si>
  <si>
    <t>2017/5/9 15:25:15</t>
  </si>
  <si>
    <t>2017/5/9 16:12:53</t>
  </si>
  <si>
    <t>2017/5/9 18:12:1</t>
  </si>
  <si>
    <t>2017/5/10 6:54:6</t>
  </si>
  <si>
    <t>2017/5/10 8:20:43</t>
  </si>
  <si>
    <t>2017/5/10 10:38:57</t>
  </si>
  <si>
    <t>2017/5/10 12:14:4</t>
  </si>
  <si>
    <t>2017/5/10 14:11:17</t>
  </si>
  <si>
    <t>2017/5/10 12:37:45</t>
  </si>
  <si>
    <t>2017/5/10 14:7:0</t>
  </si>
  <si>
    <t>I think that as Quantum computing grows- the advent of new skills would mean that jobs will grow concominantly. I suspect there would be a transient period as Quantum computing starts to take over conventional IT- but i believe the labour market will eventually adjust accordingly.  History has always shown us that it does.</t>
  </si>
  <si>
    <t>2017/5/10 12:51:25</t>
  </si>
  <si>
    <t>2017/5/10 15:17:32</t>
  </si>
  <si>
    <t>2017/5/10 13:14:38</t>
  </si>
  <si>
    <t>2017/5/10 13:26:34</t>
  </si>
  <si>
    <t>2017/5/10 15:50:59</t>
  </si>
  <si>
    <t>2017/5/10 15:47:56</t>
  </si>
  <si>
    <t>2017/5/10 17:56:17</t>
  </si>
  <si>
    <t>2017/5/10 18:54:9</t>
  </si>
  <si>
    <t>2017/5/11 8:59:14</t>
  </si>
  <si>
    <t>2017/5/11 13:40:46</t>
  </si>
  <si>
    <t>2017/5/11 19:28:52</t>
  </si>
  <si>
    <t>2017/5/12 7:37:12</t>
  </si>
  <si>
    <t>2017/5/12 8:34:36</t>
  </si>
  <si>
    <t>5915981e3b6627457c0007e7</t>
  </si>
  <si>
    <t>2017/5/12 11:21:9</t>
  </si>
  <si>
    <t>2017/5/12 16:57:13</t>
  </si>
  <si>
    <t>2017/5/13 11:8:47</t>
  </si>
  <si>
    <t>591957ef7f8ed816520001da</t>
  </si>
  <si>
    <t>2017/5/15 7:50:23</t>
  </si>
  <si>
    <t>Other</t>
  </si>
  <si>
    <t>No. of responses</t>
  </si>
  <si>
    <t>StErr</t>
  </si>
  <si>
    <t>MEDIA+2*StErr</t>
  </si>
  <si>
    <t>MEDIA-2*StErr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</si>
</sst>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font>
    <font>
      <b/>
      <sz val="10"/>
      <name val="Arial"/>
      <family val="2"/>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1" fillId="0" borderId="0" xfId="0" quotePrefix="1" applyFon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47252456991548E-2"/>
          <c:y val="3.1567424798142577E-2"/>
          <c:w val="0.91535274754300844"/>
          <c:h val="0.80314541914206949"/>
        </c:manualLayout>
      </c:layout>
      <c:lineChart>
        <c:grouping val="standard"/>
        <c:varyColors val="0"/>
        <c:ser>
          <c:idx val="6"/>
          <c:order val="5"/>
          <c:tx>
            <c:v>Means</c:v>
          </c:tx>
          <c:spPr>
            <a:ln>
              <a:noFill/>
            </a:ln>
          </c:spPr>
          <c:marker>
            <c:symbol val="diamond"/>
            <c:size val="10"/>
            <c:spPr>
              <a:solidFill>
                <a:srgbClr val="FF0000"/>
              </a:solidFill>
              <a:ln>
                <a:noFill/>
              </a:ln>
            </c:spPr>
          </c:marker>
          <c:errBars>
            <c:errDir val="y"/>
            <c:errBarType val="both"/>
            <c:errValType val="cust"/>
            <c:noEndCap val="0"/>
            <c:plus>
              <c:numRef>
                <c:f>Foglio1!$I$114:$L$114</c:f>
                <c:numCache>
                  <c:formatCode>General</c:formatCode>
                  <c:ptCount val="4"/>
                  <c:pt idx="0">
                    <c:v>2.202024629862926</c:v>
                  </c:pt>
                  <c:pt idx="1">
                    <c:v>3.0008955483129753</c:v>
                  </c:pt>
                  <c:pt idx="2">
                    <c:v>2.7048711985712068</c:v>
                  </c:pt>
                  <c:pt idx="3">
                    <c:v>2.977477120138782</c:v>
                  </c:pt>
                </c:numCache>
              </c:numRef>
            </c:plus>
            <c:minus>
              <c:numRef>
                <c:f>Foglio1!$I$114:$L$114</c:f>
                <c:numCache>
                  <c:formatCode>General</c:formatCode>
                  <c:ptCount val="4"/>
                  <c:pt idx="0">
                    <c:v>2.202024629862926</c:v>
                  </c:pt>
                  <c:pt idx="1">
                    <c:v>3.0008955483129753</c:v>
                  </c:pt>
                  <c:pt idx="2">
                    <c:v>2.7048711985712068</c:v>
                  </c:pt>
                  <c:pt idx="3">
                    <c:v>2.977477120138782</c:v>
                  </c:pt>
                </c:numCache>
              </c:numRef>
            </c:minus>
            <c:spPr>
              <a:ln w="25400">
                <a:solidFill>
                  <a:srgbClr val="FF0000"/>
                </a:solidFill>
              </a:ln>
            </c:spPr>
          </c:errBars>
          <c:cat>
            <c:strRef>
              <c:f>Foglio1!$I$1:$N$1</c:f>
              <c:strCache>
                <c:ptCount val="6"/>
                <c:pt idx="0">
                  <c:v>Quantum computing will have a disrupting impact on employment- destroying many existing jobs.</c:v>
                </c:pt>
                <c:pt idx="1">
                  <c:v>Quantum computing will always be limited to a small niche for very highly skilled- specialized experts.</c:v>
                </c:pt>
                <c:pt idx="2">
                  <c:v>A new generation of computer programmers will arise for developing quantum software.</c:v>
                </c:pt>
                <c:pt idx="3">
                  <c:v>Applications and satellite activities enabled by quantum computers will generate significant concomitant employment.</c:v>
                </c:pt>
                <c:pt idx="4">
                  <c:v>Other</c:v>
                </c:pt>
                <c:pt idx="5">
                  <c:v>explanation</c:v>
                </c:pt>
              </c:strCache>
            </c:strRef>
          </c:cat>
          <c:val>
            <c:numRef>
              <c:f>Foglio1!$I$110:$M$110</c:f>
              <c:numCache>
                <c:formatCode>General</c:formatCode>
                <c:ptCount val="5"/>
                <c:pt idx="0">
                  <c:v>14.188888888888888</c:v>
                </c:pt>
                <c:pt idx="1">
                  <c:v>48.101123595505619</c:v>
                </c:pt>
                <c:pt idx="2">
                  <c:v>71.588888888888889</c:v>
                </c:pt>
                <c:pt idx="3">
                  <c:v>60.409090909090907</c:v>
                </c:pt>
                <c:pt idx="4">
                  <c:v>30</c:v>
                </c:pt>
              </c:numCache>
            </c:numRef>
          </c:val>
          <c:smooth val="0"/>
        </c:ser>
        <c:dLbls>
          <c:showLegendKey val="0"/>
          <c:showVal val="0"/>
          <c:showCatName val="0"/>
          <c:showSerName val="0"/>
          <c:showPercent val="0"/>
          <c:showBubbleSize val="0"/>
        </c:dLbls>
        <c:marker val="1"/>
        <c:smooth val="0"/>
        <c:axId val="167000064"/>
        <c:axId val="49720128"/>
      </c:lineChart>
      <c:scatterChart>
        <c:scatterStyle val="lineMarker"/>
        <c:varyColors val="0"/>
        <c:ser>
          <c:idx val="0"/>
          <c:order val="0"/>
          <c:spPr>
            <a:ln w="28575">
              <a:noFill/>
            </a:ln>
          </c:spPr>
          <c:marker>
            <c:symbol val="circle"/>
            <c:size val="3"/>
            <c:spPr>
              <a:solidFill>
                <a:schemeClr val="tx1">
                  <a:lumMod val="75000"/>
                  <a:lumOff val="25000"/>
                </a:schemeClr>
              </a:solidFill>
              <a:ln>
                <a:noFill/>
              </a:ln>
            </c:spPr>
          </c:marker>
          <c:xVal>
            <c:numRef>
              <c:f>Foglio1!$AA$2:$AA$106</c:f>
              <c:numCache>
                <c:formatCode>General</c:formatCode>
                <c:ptCount val="105"/>
                <c:pt idx="0">
                  <c:v>0.30000000000000004</c:v>
                </c:pt>
                <c:pt idx="1">
                  <c:v>0.30384615384615388</c:v>
                </c:pt>
                <c:pt idx="2">
                  <c:v>0.30769230769230771</c:v>
                </c:pt>
                <c:pt idx="3">
                  <c:v>0.31153846153846154</c:v>
                </c:pt>
                <c:pt idx="4">
                  <c:v>0.31538461538461537</c:v>
                </c:pt>
                <c:pt idx="5">
                  <c:v>0.31923076923076921</c:v>
                </c:pt>
                <c:pt idx="6">
                  <c:v>0.32307692307692304</c:v>
                </c:pt>
                <c:pt idx="7">
                  <c:v>0.32692307692307687</c:v>
                </c:pt>
                <c:pt idx="8">
                  <c:v>0.3307692307692307</c:v>
                </c:pt>
                <c:pt idx="9">
                  <c:v>0.33461538461538454</c:v>
                </c:pt>
                <c:pt idx="10">
                  <c:v>0.33846153846153837</c:v>
                </c:pt>
                <c:pt idx="11">
                  <c:v>0.3423076923076922</c:v>
                </c:pt>
                <c:pt idx="12">
                  <c:v>0.34615384615384603</c:v>
                </c:pt>
                <c:pt idx="13">
                  <c:v>0.34999999999999987</c:v>
                </c:pt>
                <c:pt idx="14">
                  <c:v>0.3538461538461537</c:v>
                </c:pt>
                <c:pt idx="15">
                  <c:v>0.35769230769230753</c:v>
                </c:pt>
                <c:pt idx="16">
                  <c:v>0.36153846153846136</c:v>
                </c:pt>
                <c:pt idx="17">
                  <c:v>0.3653846153846152</c:v>
                </c:pt>
                <c:pt idx="18">
                  <c:v>0.36923076923076903</c:v>
                </c:pt>
                <c:pt idx="19">
                  <c:v>0.37307692307692286</c:v>
                </c:pt>
                <c:pt idx="20">
                  <c:v>0.37692307692307669</c:v>
                </c:pt>
                <c:pt idx="21">
                  <c:v>0.38076923076923053</c:v>
                </c:pt>
                <c:pt idx="22">
                  <c:v>0.38461538461538436</c:v>
                </c:pt>
                <c:pt idx="23">
                  <c:v>0.38846153846153819</c:v>
                </c:pt>
                <c:pt idx="24">
                  <c:v>0.39230769230769202</c:v>
                </c:pt>
                <c:pt idx="25">
                  <c:v>0.39615384615384586</c:v>
                </c:pt>
                <c:pt idx="26">
                  <c:v>0.39999999999999969</c:v>
                </c:pt>
                <c:pt idx="27">
                  <c:v>0.40384615384615352</c:v>
                </c:pt>
                <c:pt idx="28">
                  <c:v>0.40769230769230735</c:v>
                </c:pt>
                <c:pt idx="29">
                  <c:v>0.41153846153846119</c:v>
                </c:pt>
                <c:pt idx="30">
                  <c:v>0.41538461538461502</c:v>
                </c:pt>
                <c:pt idx="31">
                  <c:v>0.41923076923076885</c:v>
                </c:pt>
                <c:pt idx="32">
                  <c:v>0.42307692307692268</c:v>
                </c:pt>
                <c:pt idx="33">
                  <c:v>0.42692307692307652</c:v>
                </c:pt>
                <c:pt idx="34">
                  <c:v>0.43076923076923035</c:v>
                </c:pt>
                <c:pt idx="35">
                  <c:v>0.43461538461538418</c:v>
                </c:pt>
                <c:pt idx="36">
                  <c:v>0.43846153846153801</c:v>
                </c:pt>
                <c:pt idx="37">
                  <c:v>0.44230769230769185</c:v>
                </c:pt>
                <c:pt idx="38">
                  <c:v>0.44615384615384568</c:v>
                </c:pt>
                <c:pt idx="39">
                  <c:v>0.44999999999999951</c:v>
                </c:pt>
                <c:pt idx="40">
                  <c:v>0.45384615384615334</c:v>
                </c:pt>
                <c:pt idx="41">
                  <c:v>0.45769230769230718</c:v>
                </c:pt>
                <c:pt idx="42">
                  <c:v>0.46153846153846101</c:v>
                </c:pt>
                <c:pt idx="43">
                  <c:v>0.46538461538461484</c:v>
                </c:pt>
                <c:pt idx="44">
                  <c:v>0.46923076923076867</c:v>
                </c:pt>
                <c:pt idx="45">
                  <c:v>0.47307692307692251</c:v>
                </c:pt>
                <c:pt idx="46">
                  <c:v>0.47692307692307634</c:v>
                </c:pt>
                <c:pt idx="47">
                  <c:v>0.48076923076923017</c:v>
                </c:pt>
                <c:pt idx="48">
                  <c:v>0.484615384615384</c:v>
                </c:pt>
                <c:pt idx="49">
                  <c:v>0.48846153846153784</c:v>
                </c:pt>
                <c:pt idx="50">
                  <c:v>0.49230769230769167</c:v>
                </c:pt>
                <c:pt idx="51">
                  <c:v>0.4961538461538455</c:v>
                </c:pt>
                <c:pt idx="52">
                  <c:v>0.49999999999999933</c:v>
                </c:pt>
                <c:pt idx="53">
                  <c:v>0.50384615384615317</c:v>
                </c:pt>
                <c:pt idx="54">
                  <c:v>0.507692307692307</c:v>
                </c:pt>
                <c:pt idx="55">
                  <c:v>0.51153846153846083</c:v>
                </c:pt>
                <c:pt idx="56">
                  <c:v>0.51538461538461466</c:v>
                </c:pt>
                <c:pt idx="57">
                  <c:v>0.5192307692307685</c:v>
                </c:pt>
                <c:pt idx="58">
                  <c:v>0.52307692307692233</c:v>
                </c:pt>
                <c:pt idx="59">
                  <c:v>0.52692307692307616</c:v>
                </c:pt>
                <c:pt idx="60">
                  <c:v>0.53076923076922999</c:v>
                </c:pt>
                <c:pt idx="61">
                  <c:v>0.53461538461538383</c:v>
                </c:pt>
                <c:pt idx="62">
                  <c:v>0.53846153846153766</c:v>
                </c:pt>
                <c:pt idx="63">
                  <c:v>0.54230769230769149</c:v>
                </c:pt>
                <c:pt idx="64">
                  <c:v>0.54615384615384532</c:v>
                </c:pt>
                <c:pt idx="65">
                  <c:v>0.54999999999999916</c:v>
                </c:pt>
                <c:pt idx="66">
                  <c:v>0.55384615384615299</c:v>
                </c:pt>
                <c:pt idx="67">
                  <c:v>0.55769230769230682</c:v>
                </c:pt>
                <c:pt idx="68">
                  <c:v>0.56153846153846065</c:v>
                </c:pt>
                <c:pt idx="69">
                  <c:v>0.56538461538461449</c:v>
                </c:pt>
                <c:pt idx="70">
                  <c:v>0.56923076923076832</c:v>
                </c:pt>
                <c:pt idx="71">
                  <c:v>0.57307692307692215</c:v>
                </c:pt>
                <c:pt idx="72">
                  <c:v>0.57692307692307598</c:v>
                </c:pt>
                <c:pt idx="73">
                  <c:v>0.58076923076922982</c:v>
                </c:pt>
                <c:pt idx="74">
                  <c:v>0.58461538461538365</c:v>
                </c:pt>
                <c:pt idx="75">
                  <c:v>0.58846153846153748</c:v>
                </c:pt>
                <c:pt idx="76">
                  <c:v>0.59230769230769131</c:v>
                </c:pt>
                <c:pt idx="77">
                  <c:v>0.59615384615384515</c:v>
                </c:pt>
                <c:pt idx="78">
                  <c:v>0.59999999999999898</c:v>
                </c:pt>
                <c:pt idx="79">
                  <c:v>0.60384615384615281</c:v>
                </c:pt>
                <c:pt idx="80">
                  <c:v>0.60769230769230664</c:v>
                </c:pt>
                <c:pt idx="81">
                  <c:v>0.61153846153846048</c:v>
                </c:pt>
                <c:pt idx="82">
                  <c:v>0.61538461538461431</c:v>
                </c:pt>
                <c:pt idx="83">
                  <c:v>0.61923076923076814</c:v>
                </c:pt>
                <c:pt idx="84">
                  <c:v>0.62307692307692197</c:v>
                </c:pt>
                <c:pt idx="85">
                  <c:v>0.62692307692307581</c:v>
                </c:pt>
                <c:pt idx="86">
                  <c:v>0.63076923076922964</c:v>
                </c:pt>
                <c:pt idx="87">
                  <c:v>0.63461538461538347</c:v>
                </c:pt>
                <c:pt idx="88">
                  <c:v>0.6384615384615373</c:v>
                </c:pt>
                <c:pt idx="89">
                  <c:v>0.64230769230769114</c:v>
                </c:pt>
                <c:pt idx="90">
                  <c:v>0.64615384615384497</c:v>
                </c:pt>
                <c:pt idx="91">
                  <c:v>0.6499999999999988</c:v>
                </c:pt>
                <c:pt idx="92">
                  <c:v>0.65384615384615263</c:v>
                </c:pt>
                <c:pt idx="93">
                  <c:v>0.65769230769230647</c:v>
                </c:pt>
                <c:pt idx="94">
                  <c:v>0.6615384615384603</c:v>
                </c:pt>
                <c:pt idx="95">
                  <c:v>0.66538461538461413</c:v>
                </c:pt>
                <c:pt idx="96">
                  <c:v>0.66923076923076796</c:v>
                </c:pt>
                <c:pt idx="97">
                  <c:v>0.6730769230769218</c:v>
                </c:pt>
                <c:pt idx="98">
                  <c:v>0.67692307692307563</c:v>
                </c:pt>
                <c:pt idx="99">
                  <c:v>0.68076923076922946</c:v>
                </c:pt>
                <c:pt idx="100">
                  <c:v>0.68461538461538329</c:v>
                </c:pt>
                <c:pt idx="101">
                  <c:v>0.68846153846153713</c:v>
                </c:pt>
                <c:pt idx="102">
                  <c:v>0.69230769230769096</c:v>
                </c:pt>
                <c:pt idx="103">
                  <c:v>0.69615384615384479</c:v>
                </c:pt>
                <c:pt idx="104">
                  <c:v>0.69999999999999862</c:v>
                </c:pt>
              </c:numCache>
            </c:numRef>
          </c:xVal>
          <c:yVal>
            <c:numRef>
              <c:f>Foglio1!$R$2:$R$106</c:f>
              <c:numCache>
                <c:formatCode>General</c:formatCode>
                <c:ptCount val="105"/>
                <c:pt idx="0">
                  <c:v>50</c:v>
                </c:pt>
                <c:pt idx="1">
                  <c:v>20</c:v>
                </c:pt>
                <c:pt idx="2">
                  <c:v>0</c:v>
                </c:pt>
                <c:pt idx="3">
                  <c:v>0</c:v>
                </c:pt>
                <c:pt idx="4">
                  <c:v>10</c:v>
                </c:pt>
                <c:pt idx="5">
                  <c:v>0</c:v>
                </c:pt>
                <c:pt idx="6">
                  <c:v>80</c:v>
                </c:pt>
                <c:pt idx="7">
                  <c:v>0</c:v>
                </c:pt>
                <c:pt idx="8">
                  <c:v>-100</c:v>
                </c:pt>
                <c:pt idx="9">
                  <c:v>30</c:v>
                </c:pt>
                <c:pt idx="10">
                  <c:v>0</c:v>
                </c:pt>
                <c:pt idx="11">
                  <c:v>10</c:v>
                </c:pt>
                <c:pt idx="12">
                  <c:v>15</c:v>
                </c:pt>
                <c:pt idx="13">
                  <c:v>-100</c:v>
                </c:pt>
                <c:pt idx="14">
                  <c:v>5</c:v>
                </c:pt>
                <c:pt idx="15">
                  <c:v>0</c:v>
                </c:pt>
                <c:pt idx="16">
                  <c:v>0</c:v>
                </c:pt>
                <c:pt idx="17">
                  <c:v>40</c:v>
                </c:pt>
                <c:pt idx="18">
                  <c:v>0</c:v>
                </c:pt>
                <c:pt idx="19">
                  <c:v>15</c:v>
                </c:pt>
                <c:pt idx="20">
                  <c:v>0</c:v>
                </c:pt>
                <c:pt idx="21">
                  <c:v>-100</c:v>
                </c:pt>
                <c:pt idx="22">
                  <c:v>30</c:v>
                </c:pt>
                <c:pt idx="23">
                  <c:v>30</c:v>
                </c:pt>
                <c:pt idx="24">
                  <c:v>-100</c:v>
                </c:pt>
                <c:pt idx="25">
                  <c:v>5</c:v>
                </c:pt>
                <c:pt idx="26">
                  <c:v>0</c:v>
                </c:pt>
                <c:pt idx="27">
                  <c:v>0</c:v>
                </c:pt>
                <c:pt idx="28">
                  <c:v>0</c:v>
                </c:pt>
                <c:pt idx="29">
                  <c:v>-100</c:v>
                </c:pt>
                <c:pt idx="30">
                  <c:v>15</c:v>
                </c:pt>
                <c:pt idx="31">
                  <c:v>0</c:v>
                </c:pt>
                <c:pt idx="32">
                  <c:v>10</c:v>
                </c:pt>
                <c:pt idx="33">
                  <c:v>84</c:v>
                </c:pt>
                <c:pt idx="34">
                  <c:v>20</c:v>
                </c:pt>
                <c:pt idx="35">
                  <c:v>0</c:v>
                </c:pt>
                <c:pt idx="36">
                  <c:v>0</c:v>
                </c:pt>
                <c:pt idx="37">
                  <c:v>0</c:v>
                </c:pt>
                <c:pt idx="38">
                  <c:v>1</c:v>
                </c:pt>
                <c:pt idx="39">
                  <c:v>0</c:v>
                </c:pt>
                <c:pt idx="40">
                  <c:v>25</c:v>
                </c:pt>
                <c:pt idx="41">
                  <c:v>50</c:v>
                </c:pt>
                <c:pt idx="42">
                  <c:v>0</c:v>
                </c:pt>
                <c:pt idx="43">
                  <c:v>10</c:v>
                </c:pt>
                <c:pt idx="44">
                  <c:v>0</c:v>
                </c:pt>
                <c:pt idx="45">
                  <c:v>0</c:v>
                </c:pt>
                <c:pt idx="46">
                  <c:v>-100</c:v>
                </c:pt>
                <c:pt idx="47">
                  <c:v>0</c:v>
                </c:pt>
                <c:pt idx="48">
                  <c:v>20</c:v>
                </c:pt>
                <c:pt idx="49">
                  <c:v>100</c:v>
                </c:pt>
                <c:pt idx="50">
                  <c:v>50</c:v>
                </c:pt>
                <c:pt idx="51">
                  <c:v>60</c:v>
                </c:pt>
                <c:pt idx="52">
                  <c:v>0</c:v>
                </c:pt>
                <c:pt idx="53">
                  <c:v>20</c:v>
                </c:pt>
                <c:pt idx="54">
                  <c:v>0</c:v>
                </c:pt>
                <c:pt idx="55">
                  <c:v>20</c:v>
                </c:pt>
                <c:pt idx="56">
                  <c:v>10</c:v>
                </c:pt>
                <c:pt idx="57">
                  <c:v>10</c:v>
                </c:pt>
                <c:pt idx="58">
                  <c:v>-100</c:v>
                </c:pt>
                <c:pt idx="59">
                  <c:v>0</c:v>
                </c:pt>
                <c:pt idx="60">
                  <c:v>0</c:v>
                </c:pt>
                <c:pt idx="61">
                  <c:v>10</c:v>
                </c:pt>
                <c:pt idx="62">
                  <c:v>-100</c:v>
                </c:pt>
                <c:pt idx="63">
                  <c:v>10</c:v>
                </c:pt>
                <c:pt idx="64">
                  <c:v>5</c:v>
                </c:pt>
                <c:pt idx="65">
                  <c:v>0</c:v>
                </c:pt>
                <c:pt idx="66">
                  <c:v>30</c:v>
                </c:pt>
                <c:pt idx="67">
                  <c:v>10</c:v>
                </c:pt>
                <c:pt idx="68">
                  <c:v>10</c:v>
                </c:pt>
                <c:pt idx="69">
                  <c:v>-100</c:v>
                </c:pt>
                <c:pt idx="70">
                  <c:v>20</c:v>
                </c:pt>
                <c:pt idx="71">
                  <c:v>10</c:v>
                </c:pt>
                <c:pt idx="72">
                  <c:v>5</c:v>
                </c:pt>
                <c:pt idx="73">
                  <c:v>1</c:v>
                </c:pt>
                <c:pt idx="74">
                  <c:v>0</c:v>
                </c:pt>
                <c:pt idx="75">
                  <c:v>-100</c:v>
                </c:pt>
                <c:pt idx="76">
                  <c:v>1</c:v>
                </c:pt>
                <c:pt idx="77">
                  <c:v>0</c:v>
                </c:pt>
                <c:pt idx="78">
                  <c:v>5</c:v>
                </c:pt>
                <c:pt idx="79">
                  <c:v>40</c:v>
                </c:pt>
                <c:pt idx="80">
                  <c:v>-100</c:v>
                </c:pt>
                <c:pt idx="81">
                  <c:v>50</c:v>
                </c:pt>
                <c:pt idx="82">
                  <c:v>10</c:v>
                </c:pt>
                <c:pt idx="83">
                  <c:v>-100</c:v>
                </c:pt>
                <c:pt idx="84">
                  <c:v>10</c:v>
                </c:pt>
                <c:pt idx="85">
                  <c:v>10</c:v>
                </c:pt>
                <c:pt idx="86">
                  <c:v>20</c:v>
                </c:pt>
                <c:pt idx="87">
                  <c:v>25</c:v>
                </c:pt>
                <c:pt idx="88">
                  <c:v>40</c:v>
                </c:pt>
                <c:pt idx="89">
                  <c:v>70</c:v>
                </c:pt>
                <c:pt idx="90">
                  <c:v>-100</c:v>
                </c:pt>
                <c:pt idx="91">
                  <c:v>0</c:v>
                </c:pt>
                <c:pt idx="92">
                  <c:v>5</c:v>
                </c:pt>
                <c:pt idx="93">
                  <c:v>-100</c:v>
                </c:pt>
                <c:pt idx="94">
                  <c:v>-100</c:v>
                </c:pt>
                <c:pt idx="95">
                  <c:v>0</c:v>
                </c:pt>
                <c:pt idx="96">
                  <c:v>0</c:v>
                </c:pt>
                <c:pt idx="97">
                  <c:v>0</c:v>
                </c:pt>
                <c:pt idx="98">
                  <c:v>10</c:v>
                </c:pt>
                <c:pt idx="99">
                  <c:v>10</c:v>
                </c:pt>
                <c:pt idx="100">
                  <c:v>5</c:v>
                </c:pt>
                <c:pt idx="101">
                  <c:v>0</c:v>
                </c:pt>
                <c:pt idx="102">
                  <c:v>10</c:v>
                </c:pt>
                <c:pt idx="103">
                  <c:v>0</c:v>
                </c:pt>
                <c:pt idx="104">
                  <c:v>0</c:v>
                </c:pt>
              </c:numCache>
            </c:numRef>
          </c:yVal>
          <c:smooth val="0"/>
        </c:ser>
        <c:ser>
          <c:idx val="1"/>
          <c:order val="1"/>
          <c:spPr>
            <a:ln w="28575">
              <a:noFill/>
            </a:ln>
          </c:spPr>
          <c:marker>
            <c:symbol val="circle"/>
            <c:size val="3"/>
            <c:spPr>
              <a:solidFill>
                <a:schemeClr val="tx1">
                  <a:lumMod val="75000"/>
                  <a:lumOff val="25000"/>
                </a:schemeClr>
              </a:solidFill>
              <a:ln>
                <a:noFill/>
              </a:ln>
            </c:spPr>
          </c:marker>
          <c:xVal>
            <c:numRef>
              <c:f>Foglio1!$AB$2:$AB$106</c:f>
              <c:numCache>
                <c:formatCode>General</c:formatCode>
                <c:ptCount val="105"/>
                <c:pt idx="0">
                  <c:v>1.3</c:v>
                </c:pt>
                <c:pt idx="1">
                  <c:v>1.3038461538461539</c:v>
                </c:pt>
                <c:pt idx="2">
                  <c:v>1.3076923076923077</c:v>
                </c:pt>
                <c:pt idx="3">
                  <c:v>1.3115384615384615</c:v>
                </c:pt>
                <c:pt idx="4">
                  <c:v>1.3153846153846154</c:v>
                </c:pt>
                <c:pt idx="5">
                  <c:v>1.3192307692307692</c:v>
                </c:pt>
                <c:pt idx="6">
                  <c:v>1.323076923076923</c:v>
                </c:pt>
                <c:pt idx="7">
                  <c:v>1.3269230769230769</c:v>
                </c:pt>
                <c:pt idx="8">
                  <c:v>1.3307692307692307</c:v>
                </c:pt>
                <c:pt idx="9">
                  <c:v>1.3346153846153845</c:v>
                </c:pt>
                <c:pt idx="10">
                  <c:v>1.3384615384615384</c:v>
                </c:pt>
                <c:pt idx="11">
                  <c:v>1.3423076923076922</c:v>
                </c:pt>
                <c:pt idx="12">
                  <c:v>1.346153846153846</c:v>
                </c:pt>
                <c:pt idx="13">
                  <c:v>1.3499999999999999</c:v>
                </c:pt>
                <c:pt idx="14">
                  <c:v>1.3538461538461537</c:v>
                </c:pt>
                <c:pt idx="15">
                  <c:v>1.3576923076923075</c:v>
                </c:pt>
                <c:pt idx="16">
                  <c:v>1.3615384615384614</c:v>
                </c:pt>
                <c:pt idx="17">
                  <c:v>1.3653846153846152</c:v>
                </c:pt>
                <c:pt idx="18">
                  <c:v>1.369230769230769</c:v>
                </c:pt>
                <c:pt idx="19">
                  <c:v>1.3730769230769229</c:v>
                </c:pt>
                <c:pt idx="20">
                  <c:v>1.3769230769230767</c:v>
                </c:pt>
                <c:pt idx="21">
                  <c:v>1.3807692307692305</c:v>
                </c:pt>
                <c:pt idx="22">
                  <c:v>1.3846153846153844</c:v>
                </c:pt>
                <c:pt idx="23">
                  <c:v>1.3884615384615382</c:v>
                </c:pt>
                <c:pt idx="24">
                  <c:v>1.392307692307692</c:v>
                </c:pt>
                <c:pt idx="25">
                  <c:v>1.3961538461538459</c:v>
                </c:pt>
                <c:pt idx="26">
                  <c:v>1.3999999999999997</c:v>
                </c:pt>
                <c:pt idx="27">
                  <c:v>1.4038461538461535</c:v>
                </c:pt>
                <c:pt idx="28">
                  <c:v>1.4076923076923074</c:v>
                </c:pt>
                <c:pt idx="29">
                  <c:v>1.4115384615384612</c:v>
                </c:pt>
                <c:pt idx="30">
                  <c:v>1.415384615384615</c:v>
                </c:pt>
                <c:pt idx="31">
                  <c:v>1.4192307692307689</c:v>
                </c:pt>
                <c:pt idx="32">
                  <c:v>1.4230769230769227</c:v>
                </c:pt>
                <c:pt idx="33">
                  <c:v>1.4269230769230765</c:v>
                </c:pt>
                <c:pt idx="34">
                  <c:v>1.4307692307692303</c:v>
                </c:pt>
                <c:pt idx="35">
                  <c:v>1.4346153846153842</c:v>
                </c:pt>
                <c:pt idx="36">
                  <c:v>1.438461538461538</c:v>
                </c:pt>
                <c:pt idx="37">
                  <c:v>1.4423076923076918</c:v>
                </c:pt>
                <c:pt idx="38">
                  <c:v>1.4461538461538457</c:v>
                </c:pt>
                <c:pt idx="39">
                  <c:v>1.4499999999999995</c:v>
                </c:pt>
                <c:pt idx="40">
                  <c:v>1.4538461538461533</c:v>
                </c:pt>
                <c:pt idx="41">
                  <c:v>1.4576923076923072</c:v>
                </c:pt>
                <c:pt idx="42">
                  <c:v>1.461538461538461</c:v>
                </c:pt>
                <c:pt idx="43">
                  <c:v>1.4653846153846148</c:v>
                </c:pt>
                <c:pt idx="44">
                  <c:v>1.4692307692307687</c:v>
                </c:pt>
                <c:pt idx="45">
                  <c:v>1.4730769230769225</c:v>
                </c:pt>
                <c:pt idx="46">
                  <c:v>1.4769230769230763</c:v>
                </c:pt>
                <c:pt idx="47">
                  <c:v>1.4807692307692302</c:v>
                </c:pt>
                <c:pt idx="48">
                  <c:v>1.484615384615384</c:v>
                </c:pt>
                <c:pt idx="49">
                  <c:v>1.4884615384615378</c:v>
                </c:pt>
                <c:pt idx="50">
                  <c:v>1.4923076923076917</c:v>
                </c:pt>
                <c:pt idx="51">
                  <c:v>1.4961538461538455</c:v>
                </c:pt>
                <c:pt idx="52">
                  <c:v>1.4999999999999993</c:v>
                </c:pt>
                <c:pt idx="53">
                  <c:v>1.5038461538461532</c:v>
                </c:pt>
                <c:pt idx="54">
                  <c:v>1.507692307692307</c:v>
                </c:pt>
                <c:pt idx="55">
                  <c:v>1.5115384615384608</c:v>
                </c:pt>
                <c:pt idx="56">
                  <c:v>1.5153846153846147</c:v>
                </c:pt>
                <c:pt idx="57">
                  <c:v>1.5192307692307685</c:v>
                </c:pt>
                <c:pt idx="58">
                  <c:v>1.5230769230769223</c:v>
                </c:pt>
                <c:pt idx="59">
                  <c:v>1.5269230769230762</c:v>
                </c:pt>
                <c:pt idx="60">
                  <c:v>1.53076923076923</c:v>
                </c:pt>
                <c:pt idx="61">
                  <c:v>1.5346153846153838</c:v>
                </c:pt>
                <c:pt idx="62">
                  <c:v>1.5384615384615377</c:v>
                </c:pt>
                <c:pt idx="63">
                  <c:v>1.5423076923076915</c:v>
                </c:pt>
                <c:pt idx="64">
                  <c:v>1.5461538461538453</c:v>
                </c:pt>
                <c:pt idx="65">
                  <c:v>1.5499999999999992</c:v>
                </c:pt>
                <c:pt idx="66">
                  <c:v>1.553846153846153</c:v>
                </c:pt>
                <c:pt idx="67">
                  <c:v>1.5576923076923068</c:v>
                </c:pt>
                <c:pt idx="68">
                  <c:v>1.5615384615384607</c:v>
                </c:pt>
                <c:pt idx="69">
                  <c:v>1.5653846153846145</c:v>
                </c:pt>
                <c:pt idx="70">
                  <c:v>1.5692307692307683</c:v>
                </c:pt>
                <c:pt idx="71">
                  <c:v>1.5730769230769222</c:v>
                </c:pt>
                <c:pt idx="72">
                  <c:v>1.576923076923076</c:v>
                </c:pt>
                <c:pt idx="73">
                  <c:v>1.5807692307692298</c:v>
                </c:pt>
                <c:pt idx="74">
                  <c:v>1.5846153846153836</c:v>
                </c:pt>
                <c:pt idx="75">
                  <c:v>1.5884615384615375</c:v>
                </c:pt>
                <c:pt idx="76">
                  <c:v>1.5923076923076913</c:v>
                </c:pt>
                <c:pt idx="77">
                  <c:v>1.5961538461538451</c:v>
                </c:pt>
                <c:pt idx="78">
                  <c:v>1.599999999999999</c:v>
                </c:pt>
                <c:pt idx="79">
                  <c:v>1.6038461538461528</c:v>
                </c:pt>
                <c:pt idx="80">
                  <c:v>1.6076923076923066</c:v>
                </c:pt>
                <c:pt idx="81">
                  <c:v>1.6115384615384605</c:v>
                </c:pt>
                <c:pt idx="82">
                  <c:v>1.6153846153846143</c:v>
                </c:pt>
                <c:pt idx="83">
                  <c:v>1.6192307692307681</c:v>
                </c:pt>
                <c:pt idx="84">
                  <c:v>1.623076923076922</c:v>
                </c:pt>
                <c:pt idx="85">
                  <c:v>1.6269230769230758</c:v>
                </c:pt>
                <c:pt idx="86">
                  <c:v>1.6307692307692296</c:v>
                </c:pt>
                <c:pt idx="87">
                  <c:v>1.6346153846153835</c:v>
                </c:pt>
                <c:pt idx="88">
                  <c:v>1.6384615384615373</c:v>
                </c:pt>
                <c:pt idx="89">
                  <c:v>1.6423076923076911</c:v>
                </c:pt>
                <c:pt idx="90">
                  <c:v>1.646153846153845</c:v>
                </c:pt>
                <c:pt idx="91">
                  <c:v>1.6499999999999988</c:v>
                </c:pt>
                <c:pt idx="92">
                  <c:v>1.6538461538461526</c:v>
                </c:pt>
                <c:pt idx="93">
                  <c:v>1.6576923076923065</c:v>
                </c:pt>
                <c:pt idx="94">
                  <c:v>1.6615384615384603</c:v>
                </c:pt>
                <c:pt idx="95">
                  <c:v>1.6653846153846141</c:v>
                </c:pt>
                <c:pt idx="96">
                  <c:v>1.669230769230768</c:v>
                </c:pt>
                <c:pt idx="97">
                  <c:v>1.6730769230769218</c:v>
                </c:pt>
                <c:pt idx="98">
                  <c:v>1.6769230769230756</c:v>
                </c:pt>
                <c:pt idx="99">
                  <c:v>1.6807692307692295</c:v>
                </c:pt>
                <c:pt idx="100">
                  <c:v>1.6846153846153833</c:v>
                </c:pt>
                <c:pt idx="101">
                  <c:v>1.6884615384615371</c:v>
                </c:pt>
                <c:pt idx="102">
                  <c:v>1.692307692307691</c:v>
                </c:pt>
                <c:pt idx="103">
                  <c:v>1.6961538461538448</c:v>
                </c:pt>
                <c:pt idx="104">
                  <c:v>1.6999999999999986</c:v>
                </c:pt>
              </c:numCache>
            </c:numRef>
          </c:xVal>
          <c:yVal>
            <c:numRef>
              <c:f>Foglio1!$S$2:$S$106</c:f>
              <c:numCache>
                <c:formatCode>General</c:formatCode>
                <c:ptCount val="105"/>
                <c:pt idx="0">
                  <c:v>80</c:v>
                </c:pt>
                <c:pt idx="1">
                  <c:v>10</c:v>
                </c:pt>
                <c:pt idx="2">
                  <c:v>15</c:v>
                </c:pt>
                <c:pt idx="3">
                  <c:v>0</c:v>
                </c:pt>
                <c:pt idx="4">
                  <c:v>25</c:v>
                </c:pt>
                <c:pt idx="5">
                  <c:v>20</c:v>
                </c:pt>
                <c:pt idx="6">
                  <c:v>70</c:v>
                </c:pt>
                <c:pt idx="7">
                  <c:v>1</c:v>
                </c:pt>
                <c:pt idx="8">
                  <c:v>-100</c:v>
                </c:pt>
                <c:pt idx="9">
                  <c:v>80</c:v>
                </c:pt>
                <c:pt idx="10">
                  <c:v>100</c:v>
                </c:pt>
                <c:pt idx="11">
                  <c:v>80</c:v>
                </c:pt>
                <c:pt idx="12">
                  <c:v>50</c:v>
                </c:pt>
                <c:pt idx="13">
                  <c:v>-100</c:v>
                </c:pt>
                <c:pt idx="14">
                  <c:v>50</c:v>
                </c:pt>
                <c:pt idx="15">
                  <c:v>70</c:v>
                </c:pt>
                <c:pt idx="16">
                  <c:v>10</c:v>
                </c:pt>
                <c:pt idx="17">
                  <c:v>60</c:v>
                </c:pt>
                <c:pt idx="18">
                  <c:v>90</c:v>
                </c:pt>
                <c:pt idx="19">
                  <c:v>50</c:v>
                </c:pt>
                <c:pt idx="20">
                  <c:v>0</c:v>
                </c:pt>
                <c:pt idx="21">
                  <c:v>-100</c:v>
                </c:pt>
                <c:pt idx="22">
                  <c:v>90</c:v>
                </c:pt>
                <c:pt idx="23">
                  <c:v>20</c:v>
                </c:pt>
                <c:pt idx="24">
                  <c:v>-100</c:v>
                </c:pt>
                <c:pt idx="25">
                  <c:v>30</c:v>
                </c:pt>
                <c:pt idx="26">
                  <c:v>10</c:v>
                </c:pt>
                <c:pt idx="27">
                  <c:v>20</c:v>
                </c:pt>
                <c:pt idx="28">
                  <c:v>60</c:v>
                </c:pt>
                <c:pt idx="29">
                  <c:v>-100</c:v>
                </c:pt>
                <c:pt idx="30">
                  <c:v>20</c:v>
                </c:pt>
                <c:pt idx="31">
                  <c:v>50</c:v>
                </c:pt>
                <c:pt idx="32">
                  <c:v>70</c:v>
                </c:pt>
                <c:pt idx="33">
                  <c:v>50</c:v>
                </c:pt>
                <c:pt idx="34">
                  <c:v>50</c:v>
                </c:pt>
                <c:pt idx="35">
                  <c:v>75</c:v>
                </c:pt>
                <c:pt idx="36">
                  <c:v>90</c:v>
                </c:pt>
                <c:pt idx="37">
                  <c:v>30</c:v>
                </c:pt>
                <c:pt idx="38">
                  <c:v>80</c:v>
                </c:pt>
                <c:pt idx="39">
                  <c:v>50</c:v>
                </c:pt>
                <c:pt idx="40">
                  <c:v>50</c:v>
                </c:pt>
                <c:pt idx="41">
                  <c:v>30</c:v>
                </c:pt>
                <c:pt idx="42">
                  <c:v>75</c:v>
                </c:pt>
                <c:pt idx="43">
                  <c:v>30</c:v>
                </c:pt>
                <c:pt idx="44">
                  <c:v>30</c:v>
                </c:pt>
                <c:pt idx="45">
                  <c:v>60</c:v>
                </c:pt>
                <c:pt idx="46">
                  <c:v>-100</c:v>
                </c:pt>
                <c:pt idx="47">
                  <c:v>50</c:v>
                </c:pt>
                <c:pt idx="48">
                  <c:v>50</c:v>
                </c:pt>
                <c:pt idx="49">
                  <c:v>100</c:v>
                </c:pt>
                <c:pt idx="50">
                  <c:v>80</c:v>
                </c:pt>
                <c:pt idx="51">
                  <c:v>20</c:v>
                </c:pt>
                <c:pt idx="52">
                  <c:v>40</c:v>
                </c:pt>
                <c:pt idx="53">
                  <c:v>30</c:v>
                </c:pt>
                <c:pt idx="54">
                  <c:v>20</c:v>
                </c:pt>
                <c:pt idx="55">
                  <c:v>-100</c:v>
                </c:pt>
                <c:pt idx="56">
                  <c:v>50</c:v>
                </c:pt>
                <c:pt idx="57">
                  <c:v>100</c:v>
                </c:pt>
                <c:pt idx="58">
                  <c:v>-100</c:v>
                </c:pt>
                <c:pt idx="59">
                  <c:v>70</c:v>
                </c:pt>
                <c:pt idx="60">
                  <c:v>70</c:v>
                </c:pt>
                <c:pt idx="61">
                  <c:v>50</c:v>
                </c:pt>
                <c:pt idx="62">
                  <c:v>-100</c:v>
                </c:pt>
                <c:pt idx="63">
                  <c:v>80</c:v>
                </c:pt>
                <c:pt idx="64">
                  <c:v>25</c:v>
                </c:pt>
                <c:pt idx="65">
                  <c:v>0</c:v>
                </c:pt>
                <c:pt idx="66">
                  <c:v>30</c:v>
                </c:pt>
                <c:pt idx="67">
                  <c:v>80</c:v>
                </c:pt>
                <c:pt idx="68">
                  <c:v>20</c:v>
                </c:pt>
                <c:pt idx="69">
                  <c:v>-100</c:v>
                </c:pt>
                <c:pt idx="70">
                  <c:v>80</c:v>
                </c:pt>
                <c:pt idx="71">
                  <c:v>40</c:v>
                </c:pt>
                <c:pt idx="72">
                  <c:v>70</c:v>
                </c:pt>
                <c:pt idx="73">
                  <c:v>50</c:v>
                </c:pt>
                <c:pt idx="74">
                  <c:v>50</c:v>
                </c:pt>
                <c:pt idx="75">
                  <c:v>-100</c:v>
                </c:pt>
                <c:pt idx="76">
                  <c:v>50</c:v>
                </c:pt>
                <c:pt idx="77">
                  <c:v>20</c:v>
                </c:pt>
                <c:pt idx="78">
                  <c:v>55</c:v>
                </c:pt>
                <c:pt idx="79">
                  <c:v>90</c:v>
                </c:pt>
                <c:pt idx="80">
                  <c:v>-100</c:v>
                </c:pt>
                <c:pt idx="81">
                  <c:v>50</c:v>
                </c:pt>
                <c:pt idx="82">
                  <c:v>75</c:v>
                </c:pt>
                <c:pt idx="83">
                  <c:v>-100</c:v>
                </c:pt>
                <c:pt idx="84">
                  <c:v>90</c:v>
                </c:pt>
                <c:pt idx="85">
                  <c:v>30</c:v>
                </c:pt>
                <c:pt idx="86">
                  <c:v>70</c:v>
                </c:pt>
                <c:pt idx="87">
                  <c:v>25</c:v>
                </c:pt>
                <c:pt idx="88">
                  <c:v>70</c:v>
                </c:pt>
                <c:pt idx="89">
                  <c:v>25</c:v>
                </c:pt>
                <c:pt idx="90">
                  <c:v>-100</c:v>
                </c:pt>
                <c:pt idx="91">
                  <c:v>90</c:v>
                </c:pt>
                <c:pt idx="92">
                  <c:v>40</c:v>
                </c:pt>
                <c:pt idx="93">
                  <c:v>-100</c:v>
                </c:pt>
                <c:pt idx="94">
                  <c:v>-100</c:v>
                </c:pt>
                <c:pt idx="95">
                  <c:v>0</c:v>
                </c:pt>
                <c:pt idx="96">
                  <c:v>70</c:v>
                </c:pt>
                <c:pt idx="97">
                  <c:v>0</c:v>
                </c:pt>
                <c:pt idx="98">
                  <c:v>0</c:v>
                </c:pt>
                <c:pt idx="99">
                  <c:v>70</c:v>
                </c:pt>
                <c:pt idx="100">
                  <c:v>40</c:v>
                </c:pt>
                <c:pt idx="101">
                  <c:v>0</c:v>
                </c:pt>
                <c:pt idx="102">
                  <c:v>25</c:v>
                </c:pt>
                <c:pt idx="103">
                  <c:v>70</c:v>
                </c:pt>
                <c:pt idx="104">
                  <c:v>40</c:v>
                </c:pt>
              </c:numCache>
            </c:numRef>
          </c:yVal>
          <c:smooth val="0"/>
        </c:ser>
        <c:ser>
          <c:idx val="2"/>
          <c:order val="2"/>
          <c:spPr>
            <a:ln w="28575">
              <a:noFill/>
            </a:ln>
          </c:spPr>
          <c:marker>
            <c:symbol val="circle"/>
            <c:size val="3"/>
            <c:spPr>
              <a:solidFill>
                <a:schemeClr val="tx1">
                  <a:lumMod val="75000"/>
                  <a:lumOff val="25000"/>
                </a:schemeClr>
              </a:solidFill>
              <a:ln>
                <a:noFill/>
              </a:ln>
            </c:spPr>
          </c:marker>
          <c:xVal>
            <c:numRef>
              <c:f>Foglio1!$AC$2:$AC$106</c:f>
              <c:numCache>
                <c:formatCode>General</c:formatCode>
                <c:ptCount val="105"/>
                <c:pt idx="0">
                  <c:v>2.2999999999999998</c:v>
                </c:pt>
                <c:pt idx="1">
                  <c:v>2.3038461538461537</c:v>
                </c:pt>
                <c:pt idx="2">
                  <c:v>2.3076923076923075</c:v>
                </c:pt>
                <c:pt idx="3">
                  <c:v>2.3115384615384613</c:v>
                </c:pt>
                <c:pt idx="4">
                  <c:v>2.3153846153846152</c:v>
                </c:pt>
                <c:pt idx="5">
                  <c:v>2.319230769230769</c:v>
                </c:pt>
                <c:pt idx="6">
                  <c:v>2.3230769230769228</c:v>
                </c:pt>
                <c:pt idx="7">
                  <c:v>2.3269230769230766</c:v>
                </c:pt>
                <c:pt idx="8">
                  <c:v>2.3307692307692305</c:v>
                </c:pt>
                <c:pt idx="9">
                  <c:v>2.3346153846153843</c:v>
                </c:pt>
                <c:pt idx="10">
                  <c:v>2.3384615384615381</c:v>
                </c:pt>
                <c:pt idx="11">
                  <c:v>2.342307692307692</c:v>
                </c:pt>
                <c:pt idx="12">
                  <c:v>2.3461538461538458</c:v>
                </c:pt>
                <c:pt idx="13">
                  <c:v>2.3499999999999996</c:v>
                </c:pt>
                <c:pt idx="14">
                  <c:v>2.3538461538461535</c:v>
                </c:pt>
                <c:pt idx="15">
                  <c:v>2.3576923076923073</c:v>
                </c:pt>
                <c:pt idx="16">
                  <c:v>2.3615384615384611</c:v>
                </c:pt>
                <c:pt idx="17">
                  <c:v>2.365384615384615</c:v>
                </c:pt>
                <c:pt idx="18">
                  <c:v>2.3692307692307688</c:v>
                </c:pt>
                <c:pt idx="19">
                  <c:v>2.3730769230769226</c:v>
                </c:pt>
                <c:pt idx="20">
                  <c:v>2.3769230769230765</c:v>
                </c:pt>
                <c:pt idx="21">
                  <c:v>2.3807692307692303</c:v>
                </c:pt>
                <c:pt idx="22">
                  <c:v>2.3846153846153841</c:v>
                </c:pt>
                <c:pt idx="23">
                  <c:v>2.388461538461538</c:v>
                </c:pt>
                <c:pt idx="24">
                  <c:v>2.3923076923076918</c:v>
                </c:pt>
                <c:pt idx="25">
                  <c:v>2.3961538461538456</c:v>
                </c:pt>
                <c:pt idx="26">
                  <c:v>2.3999999999999995</c:v>
                </c:pt>
                <c:pt idx="27">
                  <c:v>2.4038461538461533</c:v>
                </c:pt>
                <c:pt idx="28">
                  <c:v>2.4076923076923071</c:v>
                </c:pt>
                <c:pt idx="29">
                  <c:v>2.411538461538461</c:v>
                </c:pt>
                <c:pt idx="30">
                  <c:v>2.4153846153846148</c:v>
                </c:pt>
                <c:pt idx="31">
                  <c:v>2.4192307692307686</c:v>
                </c:pt>
                <c:pt idx="32">
                  <c:v>2.4230769230769225</c:v>
                </c:pt>
                <c:pt idx="33">
                  <c:v>2.4269230769230763</c:v>
                </c:pt>
                <c:pt idx="34">
                  <c:v>2.4307692307692301</c:v>
                </c:pt>
                <c:pt idx="35">
                  <c:v>2.434615384615384</c:v>
                </c:pt>
                <c:pt idx="36">
                  <c:v>2.4384615384615378</c:v>
                </c:pt>
                <c:pt idx="37">
                  <c:v>2.4423076923076916</c:v>
                </c:pt>
                <c:pt idx="38">
                  <c:v>2.4461538461538455</c:v>
                </c:pt>
                <c:pt idx="39">
                  <c:v>2.4499999999999993</c:v>
                </c:pt>
                <c:pt idx="40">
                  <c:v>2.4538461538461531</c:v>
                </c:pt>
                <c:pt idx="41">
                  <c:v>2.457692307692307</c:v>
                </c:pt>
                <c:pt idx="42">
                  <c:v>2.4615384615384608</c:v>
                </c:pt>
                <c:pt idx="43">
                  <c:v>2.4653846153846146</c:v>
                </c:pt>
                <c:pt idx="44">
                  <c:v>2.4692307692307685</c:v>
                </c:pt>
                <c:pt idx="45">
                  <c:v>2.4730769230769223</c:v>
                </c:pt>
                <c:pt idx="46">
                  <c:v>2.4769230769230761</c:v>
                </c:pt>
                <c:pt idx="47">
                  <c:v>2.4807692307692299</c:v>
                </c:pt>
                <c:pt idx="48">
                  <c:v>2.4846153846153838</c:v>
                </c:pt>
                <c:pt idx="49">
                  <c:v>2.4884615384615376</c:v>
                </c:pt>
                <c:pt idx="50">
                  <c:v>2.4923076923076914</c:v>
                </c:pt>
                <c:pt idx="51">
                  <c:v>2.4961538461538453</c:v>
                </c:pt>
                <c:pt idx="52">
                  <c:v>2.4999999999999991</c:v>
                </c:pt>
                <c:pt idx="53">
                  <c:v>2.5038461538461529</c:v>
                </c:pt>
                <c:pt idx="54">
                  <c:v>2.5076923076923068</c:v>
                </c:pt>
                <c:pt idx="55">
                  <c:v>2.5115384615384606</c:v>
                </c:pt>
                <c:pt idx="56">
                  <c:v>2.5153846153846144</c:v>
                </c:pt>
                <c:pt idx="57">
                  <c:v>2.5192307692307683</c:v>
                </c:pt>
                <c:pt idx="58">
                  <c:v>2.5230769230769221</c:v>
                </c:pt>
                <c:pt idx="59">
                  <c:v>2.5269230769230759</c:v>
                </c:pt>
                <c:pt idx="60">
                  <c:v>2.5307692307692298</c:v>
                </c:pt>
                <c:pt idx="61">
                  <c:v>2.5346153846153836</c:v>
                </c:pt>
                <c:pt idx="62">
                  <c:v>2.5384615384615374</c:v>
                </c:pt>
                <c:pt idx="63">
                  <c:v>2.5423076923076913</c:v>
                </c:pt>
                <c:pt idx="64">
                  <c:v>2.5461538461538451</c:v>
                </c:pt>
                <c:pt idx="65">
                  <c:v>2.5499999999999989</c:v>
                </c:pt>
                <c:pt idx="66">
                  <c:v>2.5538461538461528</c:v>
                </c:pt>
                <c:pt idx="67">
                  <c:v>2.5576923076923066</c:v>
                </c:pt>
                <c:pt idx="68">
                  <c:v>2.5615384615384604</c:v>
                </c:pt>
                <c:pt idx="69">
                  <c:v>2.5653846153846143</c:v>
                </c:pt>
                <c:pt idx="70">
                  <c:v>2.5692307692307681</c:v>
                </c:pt>
                <c:pt idx="71">
                  <c:v>2.5730769230769219</c:v>
                </c:pt>
                <c:pt idx="72">
                  <c:v>2.5769230769230758</c:v>
                </c:pt>
                <c:pt idx="73">
                  <c:v>2.5807692307692296</c:v>
                </c:pt>
                <c:pt idx="74">
                  <c:v>2.5846153846153834</c:v>
                </c:pt>
                <c:pt idx="75">
                  <c:v>2.5884615384615373</c:v>
                </c:pt>
                <c:pt idx="76">
                  <c:v>2.5923076923076911</c:v>
                </c:pt>
                <c:pt idx="77">
                  <c:v>2.5961538461538449</c:v>
                </c:pt>
                <c:pt idx="78">
                  <c:v>2.5999999999999988</c:v>
                </c:pt>
                <c:pt idx="79">
                  <c:v>2.6038461538461526</c:v>
                </c:pt>
                <c:pt idx="80">
                  <c:v>2.6076923076923064</c:v>
                </c:pt>
                <c:pt idx="81">
                  <c:v>2.6115384615384603</c:v>
                </c:pt>
                <c:pt idx="82">
                  <c:v>2.6153846153846141</c:v>
                </c:pt>
                <c:pt idx="83">
                  <c:v>2.6192307692307679</c:v>
                </c:pt>
                <c:pt idx="84">
                  <c:v>2.6230769230769218</c:v>
                </c:pt>
                <c:pt idx="85">
                  <c:v>2.6269230769230756</c:v>
                </c:pt>
                <c:pt idx="86">
                  <c:v>2.6307692307692294</c:v>
                </c:pt>
                <c:pt idx="87">
                  <c:v>2.6346153846153832</c:v>
                </c:pt>
                <c:pt idx="88">
                  <c:v>2.6384615384615371</c:v>
                </c:pt>
                <c:pt idx="89">
                  <c:v>2.6423076923076909</c:v>
                </c:pt>
                <c:pt idx="90">
                  <c:v>2.6461538461538447</c:v>
                </c:pt>
                <c:pt idx="91">
                  <c:v>2.6499999999999986</c:v>
                </c:pt>
                <c:pt idx="92">
                  <c:v>2.6538461538461524</c:v>
                </c:pt>
                <c:pt idx="93">
                  <c:v>2.6576923076923062</c:v>
                </c:pt>
                <c:pt idx="94">
                  <c:v>2.6615384615384601</c:v>
                </c:pt>
                <c:pt idx="95">
                  <c:v>2.6653846153846139</c:v>
                </c:pt>
                <c:pt idx="96">
                  <c:v>2.6692307692307677</c:v>
                </c:pt>
                <c:pt idx="97">
                  <c:v>2.6730769230769216</c:v>
                </c:pt>
                <c:pt idx="98">
                  <c:v>2.6769230769230754</c:v>
                </c:pt>
                <c:pt idx="99">
                  <c:v>2.6807692307692292</c:v>
                </c:pt>
                <c:pt idx="100">
                  <c:v>2.6846153846153831</c:v>
                </c:pt>
                <c:pt idx="101">
                  <c:v>2.6884615384615369</c:v>
                </c:pt>
                <c:pt idx="102">
                  <c:v>2.6923076923076907</c:v>
                </c:pt>
                <c:pt idx="103">
                  <c:v>2.6961538461538446</c:v>
                </c:pt>
                <c:pt idx="104">
                  <c:v>2.6999999999999984</c:v>
                </c:pt>
              </c:numCache>
            </c:numRef>
          </c:xVal>
          <c:yVal>
            <c:numRef>
              <c:f>Foglio1!$T$2:$T$106</c:f>
              <c:numCache>
                <c:formatCode>General</c:formatCode>
                <c:ptCount val="105"/>
                <c:pt idx="0">
                  <c:v>80</c:v>
                </c:pt>
                <c:pt idx="1">
                  <c:v>100</c:v>
                </c:pt>
                <c:pt idx="2">
                  <c:v>85</c:v>
                </c:pt>
                <c:pt idx="3">
                  <c:v>80</c:v>
                </c:pt>
                <c:pt idx="4">
                  <c:v>100</c:v>
                </c:pt>
                <c:pt idx="5">
                  <c:v>70</c:v>
                </c:pt>
                <c:pt idx="6">
                  <c:v>80</c:v>
                </c:pt>
                <c:pt idx="7">
                  <c:v>90</c:v>
                </c:pt>
                <c:pt idx="8">
                  <c:v>-100</c:v>
                </c:pt>
                <c:pt idx="9">
                  <c:v>60</c:v>
                </c:pt>
                <c:pt idx="10">
                  <c:v>10</c:v>
                </c:pt>
                <c:pt idx="11">
                  <c:v>80</c:v>
                </c:pt>
                <c:pt idx="12">
                  <c:v>50</c:v>
                </c:pt>
                <c:pt idx="13">
                  <c:v>-100</c:v>
                </c:pt>
                <c:pt idx="14">
                  <c:v>60</c:v>
                </c:pt>
                <c:pt idx="15">
                  <c:v>50</c:v>
                </c:pt>
                <c:pt idx="16">
                  <c:v>100</c:v>
                </c:pt>
                <c:pt idx="17">
                  <c:v>20</c:v>
                </c:pt>
                <c:pt idx="18">
                  <c:v>70</c:v>
                </c:pt>
                <c:pt idx="19">
                  <c:v>55</c:v>
                </c:pt>
                <c:pt idx="20">
                  <c:v>100</c:v>
                </c:pt>
                <c:pt idx="21">
                  <c:v>-100</c:v>
                </c:pt>
                <c:pt idx="22">
                  <c:v>90</c:v>
                </c:pt>
                <c:pt idx="23">
                  <c:v>30</c:v>
                </c:pt>
                <c:pt idx="24">
                  <c:v>-100</c:v>
                </c:pt>
                <c:pt idx="25">
                  <c:v>90</c:v>
                </c:pt>
                <c:pt idx="26">
                  <c:v>80</c:v>
                </c:pt>
                <c:pt idx="27">
                  <c:v>70</c:v>
                </c:pt>
                <c:pt idx="28">
                  <c:v>100</c:v>
                </c:pt>
                <c:pt idx="29">
                  <c:v>-100</c:v>
                </c:pt>
                <c:pt idx="30">
                  <c:v>60</c:v>
                </c:pt>
                <c:pt idx="31">
                  <c:v>80</c:v>
                </c:pt>
                <c:pt idx="32">
                  <c:v>60</c:v>
                </c:pt>
                <c:pt idx="33">
                  <c:v>100</c:v>
                </c:pt>
                <c:pt idx="34">
                  <c:v>70</c:v>
                </c:pt>
                <c:pt idx="35">
                  <c:v>99</c:v>
                </c:pt>
                <c:pt idx="36">
                  <c:v>50</c:v>
                </c:pt>
                <c:pt idx="37">
                  <c:v>100</c:v>
                </c:pt>
                <c:pt idx="38">
                  <c:v>10</c:v>
                </c:pt>
                <c:pt idx="39">
                  <c:v>100</c:v>
                </c:pt>
                <c:pt idx="40">
                  <c:v>50</c:v>
                </c:pt>
                <c:pt idx="41">
                  <c:v>80</c:v>
                </c:pt>
                <c:pt idx="42">
                  <c:v>25</c:v>
                </c:pt>
                <c:pt idx="43">
                  <c:v>80</c:v>
                </c:pt>
                <c:pt idx="44">
                  <c:v>40</c:v>
                </c:pt>
                <c:pt idx="45">
                  <c:v>90</c:v>
                </c:pt>
                <c:pt idx="46">
                  <c:v>-100</c:v>
                </c:pt>
                <c:pt idx="47">
                  <c:v>100</c:v>
                </c:pt>
                <c:pt idx="48">
                  <c:v>75</c:v>
                </c:pt>
                <c:pt idx="49">
                  <c:v>100</c:v>
                </c:pt>
                <c:pt idx="50">
                  <c:v>80</c:v>
                </c:pt>
                <c:pt idx="51">
                  <c:v>100</c:v>
                </c:pt>
                <c:pt idx="52">
                  <c:v>100</c:v>
                </c:pt>
                <c:pt idx="53">
                  <c:v>60</c:v>
                </c:pt>
                <c:pt idx="54">
                  <c:v>30</c:v>
                </c:pt>
                <c:pt idx="55">
                  <c:v>90</c:v>
                </c:pt>
                <c:pt idx="56">
                  <c:v>75</c:v>
                </c:pt>
                <c:pt idx="57">
                  <c:v>100</c:v>
                </c:pt>
                <c:pt idx="58">
                  <c:v>-100</c:v>
                </c:pt>
                <c:pt idx="59">
                  <c:v>0</c:v>
                </c:pt>
                <c:pt idx="60">
                  <c:v>80</c:v>
                </c:pt>
                <c:pt idx="61">
                  <c:v>90</c:v>
                </c:pt>
                <c:pt idx="62">
                  <c:v>-100</c:v>
                </c:pt>
                <c:pt idx="63">
                  <c:v>50</c:v>
                </c:pt>
                <c:pt idx="64">
                  <c:v>80</c:v>
                </c:pt>
                <c:pt idx="65">
                  <c:v>80</c:v>
                </c:pt>
                <c:pt idx="66">
                  <c:v>100</c:v>
                </c:pt>
                <c:pt idx="67">
                  <c:v>90</c:v>
                </c:pt>
                <c:pt idx="68">
                  <c:v>68</c:v>
                </c:pt>
                <c:pt idx="69">
                  <c:v>-100</c:v>
                </c:pt>
                <c:pt idx="70">
                  <c:v>50</c:v>
                </c:pt>
                <c:pt idx="71">
                  <c:v>70</c:v>
                </c:pt>
                <c:pt idx="72">
                  <c:v>50</c:v>
                </c:pt>
                <c:pt idx="73">
                  <c:v>50</c:v>
                </c:pt>
                <c:pt idx="74">
                  <c:v>100</c:v>
                </c:pt>
                <c:pt idx="75">
                  <c:v>-100</c:v>
                </c:pt>
                <c:pt idx="76">
                  <c:v>1</c:v>
                </c:pt>
                <c:pt idx="77">
                  <c:v>70</c:v>
                </c:pt>
                <c:pt idx="78">
                  <c:v>90</c:v>
                </c:pt>
                <c:pt idx="79">
                  <c:v>60</c:v>
                </c:pt>
                <c:pt idx="80">
                  <c:v>-100</c:v>
                </c:pt>
                <c:pt idx="81">
                  <c:v>50</c:v>
                </c:pt>
                <c:pt idx="82">
                  <c:v>40</c:v>
                </c:pt>
                <c:pt idx="83">
                  <c:v>-100</c:v>
                </c:pt>
                <c:pt idx="84">
                  <c:v>50</c:v>
                </c:pt>
                <c:pt idx="85">
                  <c:v>80</c:v>
                </c:pt>
                <c:pt idx="86">
                  <c:v>70</c:v>
                </c:pt>
                <c:pt idx="87">
                  <c:v>75</c:v>
                </c:pt>
                <c:pt idx="88">
                  <c:v>70</c:v>
                </c:pt>
                <c:pt idx="89">
                  <c:v>75</c:v>
                </c:pt>
                <c:pt idx="90">
                  <c:v>-100</c:v>
                </c:pt>
                <c:pt idx="91">
                  <c:v>30</c:v>
                </c:pt>
                <c:pt idx="92">
                  <c:v>35</c:v>
                </c:pt>
                <c:pt idx="93">
                  <c:v>-100</c:v>
                </c:pt>
                <c:pt idx="94">
                  <c:v>-100</c:v>
                </c:pt>
                <c:pt idx="95">
                  <c:v>100</c:v>
                </c:pt>
                <c:pt idx="96">
                  <c:v>60</c:v>
                </c:pt>
                <c:pt idx="97">
                  <c:v>70</c:v>
                </c:pt>
                <c:pt idx="98">
                  <c:v>100</c:v>
                </c:pt>
                <c:pt idx="99">
                  <c:v>80</c:v>
                </c:pt>
                <c:pt idx="100">
                  <c:v>75</c:v>
                </c:pt>
                <c:pt idx="101">
                  <c:v>100</c:v>
                </c:pt>
                <c:pt idx="102">
                  <c:v>100</c:v>
                </c:pt>
                <c:pt idx="103">
                  <c:v>100</c:v>
                </c:pt>
                <c:pt idx="104">
                  <c:v>100</c:v>
                </c:pt>
              </c:numCache>
            </c:numRef>
          </c:yVal>
          <c:smooth val="0"/>
        </c:ser>
        <c:ser>
          <c:idx val="3"/>
          <c:order val="3"/>
          <c:spPr>
            <a:ln w="28575">
              <a:noFill/>
            </a:ln>
          </c:spPr>
          <c:marker>
            <c:symbol val="circle"/>
            <c:size val="3"/>
            <c:spPr>
              <a:solidFill>
                <a:schemeClr val="tx1">
                  <a:lumMod val="75000"/>
                  <a:lumOff val="25000"/>
                </a:schemeClr>
              </a:solidFill>
              <a:ln>
                <a:noFill/>
              </a:ln>
            </c:spPr>
          </c:marker>
          <c:xVal>
            <c:numRef>
              <c:f>Foglio1!$AD$2:$AD$106</c:f>
              <c:numCache>
                <c:formatCode>General</c:formatCode>
                <c:ptCount val="105"/>
                <c:pt idx="0">
                  <c:v>3.3</c:v>
                </c:pt>
                <c:pt idx="1">
                  <c:v>3.3038461538461537</c:v>
                </c:pt>
                <c:pt idx="2">
                  <c:v>3.3076923076923075</c:v>
                </c:pt>
                <c:pt idx="3">
                  <c:v>3.3115384615384613</c:v>
                </c:pt>
                <c:pt idx="4">
                  <c:v>3.3153846153846152</c:v>
                </c:pt>
                <c:pt idx="5">
                  <c:v>3.319230769230769</c:v>
                </c:pt>
                <c:pt idx="6">
                  <c:v>3.3230769230769228</c:v>
                </c:pt>
                <c:pt idx="7">
                  <c:v>3.3269230769230766</c:v>
                </c:pt>
                <c:pt idx="8">
                  <c:v>3.3307692307692305</c:v>
                </c:pt>
                <c:pt idx="9">
                  <c:v>3.3346153846153843</c:v>
                </c:pt>
                <c:pt idx="10">
                  <c:v>3.3384615384615381</c:v>
                </c:pt>
                <c:pt idx="11">
                  <c:v>3.342307692307692</c:v>
                </c:pt>
                <c:pt idx="12">
                  <c:v>3.3461538461538458</c:v>
                </c:pt>
                <c:pt idx="13">
                  <c:v>3.3499999999999996</c:v>
                </c:pt>
                <c:pt idx="14">
                  <c:v>3.3538461538461535</c:v>
                </c:pt>
                <c:pt idx="15">
                  <c:v>3.3576923076923073</c:v>
                </c:pt>
                <c:pt idx="16">
                  <c:v>3.3615384615384611</c:v>
                </c:pt>
                <c:pt idx="17">
                  <c:v>3.365384615384615</c:v>
                </c:pt>
                <c:pt idx="18">
                  <c:v>3.3692307692307688</c:v>
                </c:pt>
                <c:pt idx="19">
                  <c:v>3.3730769230769226</c:v>
                </c:pt>
                <c:pt idx="20">
                  <c:v>3.3769230769230765</c:v>
                </c:pt>
                <c:pt idx="21">
                  <c:v>3.3807692307692303</c:v>
                </c:pt>
                <c:pt idx="22">
                  <c:v>3.3846153846153841</c:v>
                </c:pt>
                <c:pt idx="23">
                  <c:v>3.388461538461538</c:v>
                </c:pt>
                <c:pt idx="24">
                  <c:v>3.3923076923076918</c:v>
                </c:pt>
                <c:pt idx="25">
                  <c:v>3.3961538461538456</c:v>
                </c:pt>
                <c:pt idx="26">
                  <c:v>3.3999999999999995</c:v>
                </c:pt>
                <c:pt idx="27">
                  <c:v>3.4038461538461533</c:v>
                </c:pt>
                <c:pt idx="28">
                  <c:v>3.4076923076923071</c:v>
                </c:pt>
                <c:pt idx="29">
                  <c:v>3.411538461538461</c:v>
                </c:pt>
                <c:pt idx="30">
                  <c:v>3.4153846153846148</c:v>
                </c:pt>
                <c:pt idx="31">
                  <c:v>3.4192307692307686</c:v>
                </c:pt>
                <c:pt idx="32">
                  <c:v>3.4230769230769225</c:v>
                </c:pt>
                <c:pt idx="33">
                  <c:v>3.4269230769230763</c:v>
                </c:pt>
                <c:pt idx="34">
                  <c:v>3.4307692307692301</c:v>
                </c:pt>
                <c:pt idx="35">
                  <c:v>3.434615384615384</c:v>
                </c:pt>
                <c:pt idx="36">
                  <c:v>3.4384615384615378</c:v>
                </c:pt>
                <c:pt idx="37">
                  <c:v>3.4423076923076916</c:v>
                </c:pt>
                <c:pt idx="38">
                  <c:v>3.4461538461538455</c:v>
                </c:pt>
                <c:pt idx="39">
                  <c:v>3.4499999999999993</c:v>
                </c:pt>
                <c:pt idx="40">
                  <c:v>3.4538461538461531</c:v>
                </c:pt>
                <c:pt idx="41">
                  <c:v>3.457692307692307</c:v>
                </c:pt>
                <c:pt idx="42">
                  <c:v>3.4615384615384608</c:v>
                </c:pt>
                <c:pt idx="43">
                  <c:v>3.4653846153846146</c:v>
                </c:pt>
                <c:pt idx="44">
                  <c:v>3.4692307692307685</c:v>
                </c:pt>
                <c:pt idx="45">
                  <c:v>3.4730769230769223</c:v>
                </c:pt>
                <c:pt idx="46">
                  <c:v>3.4769230769230761</c:v>
                </c:pt>
                <c:pt idx="47">
                  <c:v>3.4807692307692299</c:v>
                </c:pt>
                <c:pt idx="48">
                  <c:v>3.4846153846153838</c:v>
                </c:pt>
                <c:pt idx="49">
                  <c:v>3.4884615384615376</c:v>
                </c:pt>
                <c:pt idx="50">
                  <c:v>3.4923076923076914</c:v>
                </c:pt>
                <c:pt idx="51">
                  <c:v>3.4961538461538453</c:v>
                </c:pt>
                <c:pt idx="52">
                  <c:v>3.4999999999999991</c:v>
                </c:pt>
                <c:pt idx="53">
                  <c:v>3.5038461538461529</c:v>
                </c:pt>
                <c:pt idx="54">
                  <c:v>3.5076923076923068</c:v>
                </c:pt>
                <c:pt idx="55">
                  <c:v>3.5115384615384606</c:v>
                </c:pt>
                <c:pt idx="56">
                  <c:v>3.5153846153846144</c:v>
                </c:pt>
                <c:pt idx="57">
                  <c:v>3.5192307692307683</c:v>
                </c:pt>
                <c:pt idx="58">
                  <c:v>3.5230769230769221</c:v>
                </c:pt>
                <c:pt idx="59">
                  <c:v>3.5269230769230759</c:v>
                </c:pt>
                <c:pt idx="60">
                  <c:v>3.5307692307692298</c:v>
                </c:pt>
                <c:pt idx="61">
                  <c:v>3.5346153846153836</c:v>
                </c:pt>
                <c:pt idx="62">
                  <c:v>3.5384615384615374</c:v>
                </c:pt>
                <c:pt idx="63">
                  <c:v>3.5423076923076913</c:v>
                </c:pt>
                <c:pt idx="64">
                  <c:v>3.5461538461538451</c:v>
                </c:pt>
                <c:pt idx="65">
                  <c:v>3.5499999999999989</c:v>
                </c:pt>
                <c:pt idx="66">
                  <c:v>3.5538461538461528</c:v>
                </c:pt>
                <c:pt idx="67">
                  <c:v>3.5576923076923066</c:v>
                </c:pt>
                <c:pt idx="68">
                  <c:v>3.5615384615384604</c:v>
                </c:pt>
                <c:pt idx="69">
                  <c:v>3.5653846153846143</c:v>
                </c:pt>
                <c:pt idx="70">
                  <c:v>3.5692307692307681</c:v>
                </c:pt>
                <c:pt idx="71">
                  <c:v>3.5730769230769219</c:v>
                </c:pt>
                <c:pt idx="72">
                  <c:v>3.5769230769230758</c:v>
                </c:pt>
                <c:pt idx="73">
                  <c:v>3.5807692307692296</c:v>
                </c:pt>
                <c:pt idx="74">
                  <c:v>3.5846153846153834</c:v>
                </c:pt>
                <c:pt idx="75">
                  <c:v>3.5884615384615373</c:v>
                </c:pt>
                <c:pt idx="76">
                  <c:v>3.5923076923076911</c:v>
                </c:pt>
                <c:pt idx="77">
                  <c:v>3.5961538461538449</c:v>
                </c:pt>
                <c:pt idx="78">
                  <c:v>3.5999999999999988</c:v>
                </c:pt>
                <c:pt idx="79">
                  <c:v>3.6038461538461526</c:v>
                </c:pt>
                <c:pt idx="80">
                  <c:v>3.6076923076923064</c:v>
                </c:pt>
                <c:pt idx="81">
                  <c:v>3.6115384615384603</c:v>
                </c:pt>
                <c:pt idx="82">
                  <c:v>3.6153846153846141</c:v>
                </c:pt>
                <c:pt idx="83">
                  <c:v>3.6192307692307679</c:v>
                </c:pt>
                <c:pt idx="84">
                  <c:v>3.6230769230769218</c:v>
                </c:pt>
                <c:pt idx="85">
                  <c:v>3.6269230769230756</c:v>
                </c:pt>
                <c:pt idx="86">
                  <c:v>3.6307692307692294</c:v>
                </c:pt>
                <c:pt idx="87">
                  <c:v>3.6346153846153832</c:v>
                </c:pt>
                <c:pt idx="88">
                  <c:v>3.6384615384615371</c:v>
                </c:pt>
                <c:pt idx="89">
                  <c:v>3.6423076923076909</c:v>
                </c:pt>
                <c:pt idx="90">
                  <c:v>3.6461538461538447</c:v>
                </c:pt>
                <c:pt idx="91">
                  <c:v>3.6499999999999986</c:v>
                </c:pt>
                <c:pt idx="92">
                  <c:v>3.6538461538461524</c:v>
                </c:pt>
                <c:pt idx="93">
                  <c:v>3.6576923076923062</c:v>
                </c:pt>
                <c:pt idx="94">
                  <c:v>3.6615384615384601</c:v>
                </c:pt>
                <c:pt idx="95">
                  <c:v>3.6653846153846139</c:v>
                </c:pt>
                <c:pt idx="96">
                  <c:v>3.6692307692307677</c:v>
                </c:pt>
                <c:pt idx="97">
                  <c:v>3.6730769230769216</c:v>
                </c:pt>
                <c:pt idx="98">
                  <c:v>3.6769230769230754</c:v>
                </c:pt>
                <c:pt idx="99">
                  <c:v>3.6807692307692292</c:v>
                </c:pt>
                <c:pt idx="100">
                  <c:v>3.6846153846153831</c:v>
                </c:pt>
                <c:pt idx="101">
                  <c:v>3.6884615384615369</c:v>
                </c:pt>
                <c:pt idx="102">
                  <c:v>3.6923076923076907</c:v>
                </c:pt>
                <c:pt idx="103">
                  <c:v>3.6961538461538446</c:v>
                </c:pt>
                <c:pt idx="104">
                  <c:v>3.6999999999999984</c:v>
                </c:pt>
              </c:numCache>
            </c:numRef>
          </c:xVal>
          <c:yVal>
            <c:numRef>
              <c:f>Foglio1!$U$2:$U$106</c:f>
              <c:numCache>
                <c:formatCode>General</c:formatCode>
                <c:ptCount val="105"/>
                <c:pt idx="0">
                  <c:v>-100</c:v>
                </c:pt>
                <c:pt idx="1">
                  <c:v>100</c:v>
                </c:pt>
                <c:pt idx="2">
                  <c:v>80</c:v>
                </c:pt>
                <c:pt idx="3">
                  <c:v>100</c:v>
                </c:pt>
                <c:pt idx="4">
                  <c:v>75</c:v>
                </c:pt>
                <c:pt idx="5">
                  <c:v>60</c:v>
                </c:pt>
                <c:pt idx="6">
                  <c:v>20</c:v>
                </c:pt>
                <c:pt idx="7">
                  <c:v>90</c:v>
                </c:pt>
                <c:pt idx="8">
                  <c:v>-100</c:v>
                </c:pt>
                <c:pt idx="9">
                  <c:v>30</c:v>
                </c:pt>
                <c:pt idx="10">
                  <c:v>30</c:v>
                </c:pt>
                <c:pt idx="11">
                  <c:v>20</c:v>
                </c:pt>
                <c:pt idx="12">
                  <c:v>50</c:v>
                </c:pt>
                <c:pt idx="13">
                  <c:v>-100</c:v>
                </c:pt>
                <c:pt idx="14">
                  <c:v>30</c:v>
                </c:pt>
                <c:pt idx="15">
                  <c:v>25</c:v>
                </c:pt>
                <c:pt idx="16">
                  <c:v>100</c:v>
                </c:pt>
                <c:pt idx="17">
                  <c:v>20</c:v>
                </c:pt>
                <c:pt idx="18">
                  <c:v>0</c:v>
                </c:pt>
                <c:pt idx="19">
                  <c:v>21</c:v>
                </c:pt>
                <c:pt idx="20">
                  <c:v>100</c:v>
                </c:pt>
                <c:pt idx="21">
                  <c:v>-100</c:v>
                </c:pt>
                <c:pt idx="22">
                  <c:v>70</c:v>
                </c:pt>
                <c:pt idx="23">
                  <c:v>50</c:v>
                </c:pt>
                <c:pt idx="24">
                  <c:v>-100</c:v>
                </c:pt>
                <c:pt idx="25">
                  <c:v>50</c:v>
                </c:pt>
                <c:pt idx="26">
                  <c:v>60</c:v>
                </c:pt>
                <c:pt idx="27">
                  <c:v>20</c:v>
                </c:pt>
                <c:pt idx="28">
                  <c:v>100</c:v>
                </c:pt>
                <c:pt idx="29">
                  <c:v>-100</c:v>
                </c:pt>
                <c:pt idx="30">
                  <c:v>30</c:v>
                </c:pt>
                <c:pt idx="31">
                  <c:v>80</c:v>
                </c:pt>
                <c:pt idx="32">
                  <c:v>50</c:v>
                </c:pt>
                <c:pt idx="33">
                  <c:v>60</c:v>
                </c:pt>
                <c:pt idx="34">
                  <c:v>50</c:v>
                </c:pt>
                <c:pt idx="35">
                  <c:v>50</c:v>
                </c:pt>
                <c:pt idx="36">
                  <c:v>10</c:v>
                </c:pt>
                <c:pt idx="37">
                  <c:v>30</c:v>
                </c:pt>
                <c:pt idx="38">
                  <c:v>1</c:v>
                </c:pt>
                <c:pt idx="39">
                  <c:v>100</c:v>
                </c:pt>
                <c:pt idx="40">
                  <c:v>40</c:v>
                </c:pt>
                <c:pt idx="41">
                  <c:v>100</c:v>
                </c:pt>
                <c:pt idx="42">
                  <c:v>25</c:v>
                </c:pt>
                <c:pt idx="43">
                  <c:v>70</c:v>
                </c:pt>
                <c:pt idx="44">
                  <c:v>80</c:v>
                </c:pt>
                <c:pt idx="45">
                  <c:v>90</c:v>
                </c:pt>
                <c:pt idx="46">
                  <c:v>-100</c:v>
                </c:pt>
                <c:pt idx="47">
                  <c:v>80</c:v>
                </c:pt>
                <c:pt idx="48">
                  <c:v>50</c:v>
                </c:pt>
                <c:pt idx="49">
                  <c:v>85</c:v>
                </c:pt>
                <c:pt idx="50">
                  <c:v>80</c:v>
                </c:pt>
                <c:pt idx="51">
                  <c:v>80</c:v>
                </c:pt>
                <c:pt idx="52">
                  <c:v>70</c:v>
                </c:pt>
                <c:pt idx="53">
                  <c:v>70</c:v>
                </c:pt>
                <c:pt idx="54">
                  <c:v>40</c:v>
                </c:pt>
                <c:pt idx="55">
                  <c:v>80</c:v>
                </c:pt>
                <c:pt idx="56">
                  <c:v>75</c:v>
                </c:pt>
                <c:pt idx="57">
                  <c:v>30</c:v>
                </c:pt>
                <c:pt idx="58">
                  <c:v>-100</c:v>
                </c:pt>
                <c:pt idx="59">
                  <c:v>70</c:v>
                </c:pt>
                <c:pt idx="60">
                  <c:v>60</c:v>
                </c:pt>
                <c:pt idx="61">
                  <c:v>75</c:v>
                </c:pt>
                <c:pt idx="62">
                  <c:v>-100</c:v>
                </c:pt>
                <c:pt idx="63">
                  <c:v>50</c:v>
                </c:pt>
                <c:pt idx="64">
                  <c:v>80</c:v>
                </c:pt>
                <c:pt idx="65">
                  <c:v>80</c:v>
                </c:pt>
                <c:pt idx="66">
                  <c:v>80</c:v>
                </c:pt>
                <c:pt idx="67">
                  <c:v>50</c:v>
                </c:pt>
                <c:pt idx="68">
                  <c:v>54</c:v>
                </c:pt>
                <c:pt idx="69">
                  <c:v>-100</c:v>
                </c:pt>
                <c:pt idx="70">
                  <c:v>40</c:v>
                </c:pt>
                <c:pt idx="71">
                  <c:v>90</c:v>
                </c:pt>
                <c:pt idx="72">
                  <c:v>30</c:v>
                </c:pt>
                <c:pt idx="73">
                  <c:v>5</c:v>
                </c:pt>
                <c:pt idx="74">
                  <c:v>75</c:v>
                </c:pt>
                <c:pt idx="75">
                  <c:v>-100</c:v>
                </c:pt>
                <c:pt idx="76">
                  <c:v>25</c:v>
                </c:pt>
                <c:pt idx="77">
                  <c:v>70</c:v>
                </c:pt>
                <c:pt idx="78">
                  <c:v>90</c:v>
                </c:pt>
                <c:pt idx="79">
                  <c:v>70</c:v>
                </c:pt>
                <c:pt idx="80">
                  <c:v>-100</c:v>
                </c:pt>
                <c:pt idx="81">
                  <c:v>100</c:v>
                </c:pt>
                <c:pt idx="82">
                  <c:v>80</c:v>
                </c:pt>
                <c:pt idx="83">
                  <c:v>-100</c:v>
                </c:pt>
                <c:pt idx="84">
                  <c:v>50</c:v>
                </c:pt>
                <c:pt idx="85">
                  <c:v>60</c:v>
                </c:pt>
                <c:pt idx="86">
                  <c:v>90</c:v>
                </c:pt>
                <c:pt idx="87">
                  <c:v>75</c:v>
                </c:pt>
                <c:pt idx="88">
                  <c:v>60</c:v>
                </c:pt>
                <c:pt idx="89">
                  <c:v>50</c:v>
                </c:pt>
                <c:pt idx="90">
                  <c:v>-100</c:v>
                </c:pt>
                <c:pt idx="91">
                  <c:v>60</c:v>
                </c:pt>
                <c:pt idx="92">
                  <c:v>20</c:v>
                </c:pt>
                <c:pt idx="93">
                  <c:v>-100</c:v>
                </c:pt>
                <c:pt idx="94">
                  <c:v>-100</c:v>
                </c:pt>
                <c:pt idx="95">
                  <c:v>100</c:v>
                </c:pt>
                <c:pt idx="96">
                  <c:v>-100</c:v>
                </c:pt>
                <c:pt idx="97">
                  <c:v>50</c:v>
                </c:pt>
                <c:pt idx="98">
                  <c:v>100</c:v>
                </c:pt>
                <c:pt idx="99">
                  <c:v>40</c:v>
                </c:pt>
                <c:pt idx="100">
                  <c:v>40</c:v>
                </c:pt>
                <c:pt idx="101">
                  <c:v>100</c:v>
                </c:pt>
                <c:pt idx="102">
                  <c:v>40</c:v>
                </c:pt>
                <c:pt idx="103">
                  <c:v>100</c:v>
                </c:pt>
                <c:pt idx="104">
                  <c:v>100</c:v>
                </c:pt>
              </c:numCache>
            </c:numRef>
          </c:yVal>
          <c:smooth val="0"/>
        </c:ser>
        <c:ser>
          <c:idx val="5"/>
          <c:order val="4"/>
          <c:tx>
            <c:v>Series5</c:v>
          </c:tx>
          <c:spPr>
            <a:ln w="28575">
              <a:noFill/>
            </a:ln>
          </c:spPr>
          <c:marker>
            <c:symbol val="circle"/>
            <c:size val="3"/>
            <c:spPr>
              <a:solidFill>
                <a:schemeClr val="tx1">
                  <a:lumMod val="75000"/>
                  <a:lumOff val="25000"/>
                </a:schemeClr>
              </a:solidFill>
              <a:ln>
                <a:noFill/>
              </a:ln>
            </c:spPr>
          </c:marker>
          <c:xVal>
            <c:numRef>
              <c:f>Foglio1!$AE$2:$AE$106</c:f>
              <c:numCache>
                <c:formatCode>General</c:formatCode>
                <c:ptCount val="105"/>
                <c:pt idx="0">
                  <c:v>4.3</c:v>
                </c:pt>
                <c:pt idx="1">
                  <c:v>4.3038461538461537</c:v>
                </c:pt>
                <c:pt idx="2">
                  <c:v>4.3076923076923075</c:v>
                </c:pt>
                <c:pt idx="3">
                  <c:v>4.3115384615384613</c:v>
                </c:pt>
                <c:pt idx="4">
                  <c:v>4.3153846153846152</c:v>
                </c:pt>
                <c:pt idx="5">
                  <c:v>4.319230769230769</c:v>
                </c:pt>
                <c:pt idx="6">
                  <c:v>4.3230769230769228</c:v>
                </c:pt>
                <c:pt idx="7">
                  <c:v>4.3269230769230766</c:v>
                </c:pt>
                <c:pt idx="8">
                  <c:v>4.3307692307692305</c:v>
                </c:pt>
                <c:pt idx="9">
                  <c:v>4.3346153846153843</c:v>
                </c:pt>
                <c:pt idx="10">
                  <c:v>4.3384615384615381</c:v>
                </c:pt>
                <c:pt idx="11">
                  <c:v>4.342307692307692</c:v>
                </c:pt>
                <c:pt idx="12">
                  <c:v>4.3461538461538458</c:v>
                </c:pt>
                <c:pt idx="13">
                  <c:v>4.3499999999999996</c:v>
                </c:pt>
                <c:pt idx="14">
                  <c:v>4.3538461538461535</c:v>
                </c:pt>
                <c:pt idx="15">
                  <c:v>4.3576923076923073</c:v>
                </c:pt>
                <c:pt idx="16">
                  <c:v>4.3615384615384611</c:v>
                </c:pt>
                <c:pt idx="17">
                  <c:v>4.365384615384615</c:v>
                </c:pt>
                <c:pt idx="18">
                  <c:v>4.3692307692307688</c:v>
                </c:pt>
                <c:pt idx="19">
                  <c:v>4.3730769230769226</c:v>
                </c:pt>
                <c:pt idx="20">
                  <c:v>4.3769230769230765</c:v>
                </c:pt>
                <c:pt idx="21">
                  <c:v>4.3807692307692303</c:v>
                </c:pt>
                <c:pt idx="22">
                  <c:v>4.3846153846153841</c:v>
                </c:pt>
                <c:pt idx="23">
                  <c:v>4.388461538461538</c:v>
                </c:pt>
                <c:pt idx="24">
                  <c:v>4.3923076923076918</c:v>
                </c:pt>
                <c:pt idx="25">
                  <c:v>4.3961538461538456</c:v>
                </c:pt>
                <c:pt idx="26">
                  <c:v>4.3999999999999995</c:v>
                </c:pt>
                <c:pt idx="27">
                  <c:v>4.4038461538461533</c:v>
                </c:pt>
                <c:pt idx="28">
                  <c:v>4.4076923076923071</c:v>
                </c:pt>
                <c:pt idx="29">
                  <c:v>4.411538461538461</c:v>
                </c:pt>
                <c:pt idx="30">
                  <c:v>4.4153846153846148</c:v>
                </c:pt>
                <c:pt idx="31">
                  <c:v>4.4192307692307686</c:v>
                </c:pt>
                <c:pt idx="32">
                  <c:v>4.4230769230769225</c:v>
                </c:pt>
                <c:pt idx="33">
                  <c:v>4.4269230769230763</c:v>
                </c:pt>
                <c:pt idx="34">
                  <c:v>4.4307692307692301</c:v>
                </c:pt>
                <c:pt idx="35">
                  <c:v>4.434615384615384</c:v>
                </c:pt>
                <c:pt idx="36">
                  <c:v>4.4384615384615378</c:v>
                </c:pt>
                <c:pt idx="37">
                  <c:v>4.4423076923076916</c:v>
                </c:pt>
                <c:pt idx="38">
                  <c:v>4.4461538461538455</c:v>
                </c:pt>
                <c:pt idx="39">
                  <c:v>4.4499999999999993</c:v>
                </c:pt>
                <c:pt idx="40">
                  <c:v>4.4538461538461531</c:v>
                </c:pt>
                <c:pt idx="41">
                  <c:v>4.457692307692307</c:v>
                </c:pt>
                <c:pt idx="42">
                  <c:v>4.4615384615384608</c:v>
                </c:pt>
                <c:pt idx="43">
                  <c:v>4.4653846153846146</c:v>
                </c:pt>
                <c:pt idx="44">
                  <c:v>4.4692307692307685</c:v>
                </c:pt>
                <c:pt idx="45">
                  <c:v>4.4730769230769223</c:v>
                </c:pt>
                <c:pt idx="46">
                  <c:v>4.4769230769230761</c:v>
                </c:pt>
                <c:pt idx="47">
                  <c:v>4.4807692307692299</c:v>
                </c:pt>
                <c:pt idx="48">
                  <c:v>4.4846153846153838</c:v>
                </c:pt>
                <c:pt idx="49">
                  <c:v>4.4884615384615376</c:v>
                </c:pt>
                <c:pt idx="50">
                  <c:v>4.4923076923076914</c:v>
                </c:pt>
                <c:pt idx="51">
                  <c:v>4.4961538461538453</c:v>
                </c:pt>
                <c:pt idx="52">
                  <c:v>4.4999999999999991</c:v>
                </c:pt>
                <c:pt idx="53">
                  <c:v>4.5038461538461529</c:v>
                </c:pt>
                <c:pt idx="54">
                  <c:v>4.5076923076923068</c:v>
                </c:pt>
                <c:pt idx="55">
                  <c:v>4.5115384615384606</c:v>
                </c:pt>
                <c:pt idx="56">
                  <c:v>4.5153846153846144</c:v>
                </c:pt>
                <c:pt idx="57">
                  <c:v>4.5192307692307683</c:v>
                </c:pt>
                <c:pt idx="58">
                  <c:v>4.5230769230769221</c:v>
                </c:pt>
                <c:pt idx="59">
                  <c:v>4.5269230769230759</c:v>
                </c:pt>
                <c:pt idx="60">
                  <c:v>4.5307692307692298</c:v>
                </c:pt>
                <c:pt idx="61">
                  <c:v>4.5346153846153836</c:v>
                </c:pt>
                <c:pt idx="62">
                  <c:v>4.5384615384615374</c:v>
                </c:pt>
                <c:pt idx="63">
                  <c:v>4.5423076923076913</c:v>
                </c:pt>
                <c:pt idx="64">
                  <c:v>4.5461538461538451</c:v>
                </c:pt>
                <c:pt idx="65">
                  <c:v>4.5499999999999989</c:v>
                </c:pt>
                <c:pt idx="66">
                  <c:v>4.5538461538461528</c:v>
                </c:pt>
                <c:pt idx="67">
                  <c:v>4.5576923076923066</c:v>
                </c:pt>
                <c:pt idx="68">
                  <c:v>4.5615384615384604</c:v>
                </c:pt>
                <c:pt idx="69">
                  <c:v>4.5653846153846143</c:v>
                </c:pt>
                <c:pt idx="70">
                  <c:v>4.5692307692307681</c:v>
                </c:pt>
                <c:pt idx="71">
                  <c:v>4.5730769230769219</c:v>
                </c:pt>
                <c:pt idx="72">
                  <c:v>4.5769230769230758</c:v>
                </c:pt>
                <c:pt idx="73">
                  <c:v>4.5807692307692296</c:v>
                </c:pt>
                <c:pt idx="74">
                  <c:v>4.5846153846153834</c:v>
                </c:pt>
                <c:pt idx="75">
                  <c:v>4.5884615384615373</c:v>
                </c:pt>
                <c:pt idx="76">
                  <c:v>4.5923076923076911</c:v>
                </c:pt>
                <c:pt idx="77">
                  <c:v>4.5961538461538449</c:v>
                </c:pt>
                <c:pt idx="78">
                  <c:v>4.5999999999999988</c:v>
                </c:pt>
                <c:pt idx="79">
                  <c:v>4.6038461538461526</c:v>
                </c:pt>
                <c:pt idx="80">
                  <c:v>4.6076923076923064</c:v>
                </c:pt>
                <c:pt idx="81">
                  <c:v>4.6115384615384603</c:v>
                </c:pt>
                <c:pt idx="82">
                  <c:v>4.6153846153846141</c:v>
                </c:pt>
                <c:pt idx="83">
                  <c:v>4.6192307692307679</c:v>
                </c:pt>
                <c:pt idx="84">
                  <c:v>4.6230769230769218</c:v>
                </c:pt>
                <c:pt idx="85">
                  <c:v>4.6269230769230756</c:v>
                </c:pt>
                <c:pt idx="86">
                  <c:v>4.6307692307692294</c:v>
                </c:pt>
                <c:pt idx="87">
                  <c:v>4.6346153846153832</c:v>
                </c:pt>
                <c:pt idx="88">
                  <c:v>4.6384615384615371</c:v>
                </c:pt>
                <c:pt idx="89">
                  <c:v>4.6423076923076909</c:v>
                </c:pt>
                <c:pt idx="90">
                  <c:v>4.6461538461538447</c:v>
                </c:pt>
                <c:pt idx="91">
                  <c:v>4.6499999999999986</c:v>
                </c:pt>
                <c:pt idx="92">
                  <c:v>4.6538461538461524</c:v>
                </c:pt>
                <c:pt idx="93">
                  <c:v>4.6576923076923062</c:v>
                </c:pt>
                <c:pt idx="94">
                  <c:v>4.6615384615384601</c:v>
                </c:pt>
                <c:pt idx="95">
                  <c:v>4.6653846153846139</c:v>
                </c:pt>
                <c:pt idx="96">
                  <c:v>4.6692307692307677</c:v>
                </c:pt>
                <c:pt idx="97">
                  <c:v>4.6730769230769216</c:v>
                </c:pt>
                <c:pt idx="98">
                  <c:v>4.6769230769230754</c:v>
                </c:pt>
                <c:pt idx="99">
                  <c:v>4.6807692307692292</c:v>
                </c:pt>
                <c:pt idx="100">
                  <c:v>4.6846153846153831</c:v>
                </c:pt>
                <c:pt idx="101">
                  <c:v>4.6884615384615369</c:v>
                </c:pt>
                <c:pt idx="102">
                  <c:v>4.6923076923076907</c:v>
                </c:pt>
                <c:pt idx="103">
                  <c:v>4.6961538461538446</c:v>
                </c:pt>
                <c:pt idx="104">
                  <c:v>4.6999999999999984</c:v>
                </c:pt>
              </c:numCache>
            </c:numRef>
          </c:xVal>
          <c:yVal>
            <c:numRef>
              <c:f>Foglio1!$V$2:$V$106</c:f>
              <c:numCache>
                <c:formatCode>General</c:formatCode>
                <c:ptCount val="105"/>
                <c:pt idx="0">
                  <c:v>-100</c:v>
                </c:pt>
                <c:pt idx="1">
                  <c:v>-100</c:v>
                </c:pt>
                <c:pt idx="2">
                  <c:v>-100</c:v>
                </c:pt>
                <c:pt idx="3">
                  <c:v>100</c:v>
                </c:pt>
                <c:pt idx="4">
                  <c:v>-100</c:v>
                </c:pt>
                <c:pt idx="5">
                  <c:v>-100</c:v>
                </c:pt>
                <c:pt idx="6">
                  <c:v>-100</c:v>
                </c:pt>
                <c:pt idx="7">
                  <c:v>-100</c:v>
                </c:pt>
                <c:pt idx="8">
                  <c:v>-100</c:v>
                </c:pt>
                <c:pt idx="9">
                  <c:v>-100</c:v>
                </c:pt>
                <c:pt idx="10">
                  <c:v>-100</c:v>
                </c:pt>
                <c:pt idx="11">
                  <c:v>0</c:v>
                </c:pt>
                <c:pt idx="12">
                  <c:v>50</c:v>
                </c:pt>
                <c:pt idx="13">
                  <c:v>-100</c:v>
                </c:pt>
                <c:pt idx="14">
                  <c:v>-100</c:v>
                </c:pt>
                <c:pt idx="15">
                  <c:v>-100</c:v>
                </c:pt>
                <c:pt idx="16">
                  <c:v>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numCache>
            </c:numRef>
          </c:yVal>
          <c:smooth val="0"/>
        </c:ser>
        <c:ser>
          <c:idx val="8"/>
          <c:order val="7"/>
          <c:tx>
            <c:v>Nos of responses</c:v>
          </c:tx>
          <c:spPr>
            <a:ln w="28575">
              <a:noFill/>
            </a:ln>
          </c:spPr>
          <c:marker>
            <c:symbol val="none"/>
          </c:marker>
          <c:dPt>
            <c:idx val="0"/>
            <c:bubble3D val="0"/>
          </c:dPt>
          <c:dLbls>
            <c:dLbl>
              <c:idx val="0"/>
              <c:layout>
                <c:manualLayout>
                  <c:x val="-9.4282629477227944E-2"/>
                  <c:y val="-2.0902091476439804E-3"/>
                </c:manualLayout>
              </c:layout>
              <c:tx>
                <c:strRef>
                  <c:f>Foglio1!$H$118:$I$118</c:f>
                  <c:strCache>
                    <c:ptCount val="1"/>
                    <c:pt idx="0">
                      <c:v>No. of responses 90</c:v>
                    </c:pt>
                  </c:strCache>
                </c:strRef>
              </c:tx>
              <c:dLblPos val="r"/>
              <c:showLegendKey val="0"/>
              <c:showVal val="1"/>
              <c:showCatName val="0"/>
              <c:showSerName val="0"/>
              <c:showPercent val="0"/>
              <c:showBubbleSize val="0"/>
            </c:dLbl>
            <c:dLbl>
              <c:idx val="1"/>
              <c:layout/>
              <c:tx>
                <c:strRef>
                  <c:f>Foglio1!$J$118</c:f>
                  <c:strCache>
                    <c:ptCount val="1"/>
                    <c:pt idx="0">
                      <c:v>89</c:v>
                    </c:pt>
                  </c:strCache>
                </c:strRef>
              </c:tx>
              <c:dLblPos val="r"/>
              <c:showLegendKey val="0"/>
              <c:showVal val="1"/>
              <c:showCatName val="0"/>
              <c:showSerName val="0"/>
              <c:showPercent val="0"/>
              <c:showBubbleSize val="0"/>
            </c:dLbl>
            <c:dLbl>
              <c:idx val="2"/>
              <c:layout/>
              <c:tx>
                <c:strRef>
                  <c:f>Foglio1!$K$118</c:f>
                  <c:strCache>
                    <c:ptCount val="1"/>
                    <c:pt idx="0">
                      <c:v>90</c:v>
                    </c:pt>
                  </c:strCache>
                </c:strRef>
              </c:tx>
              <c:dLblPos val="r"/>
              <c:showLegendKey val="0"/>
              <c:showVal val="1"/>
              <c:showCatName val="0"/>
              <c:showSerName val="0"/>
              <c:showPercent val="0"/>
              <c:showBubbleSize val="0"/>
            </c:dLbl>
            <c:dLbl>
              <c:idx val="3"/>
              <c:layout/>
              <c:tx>
                <c:strRef>
                  <c:f>Foglio1!$L$118</c:f>
                  <c:strCache>
                    <c:ptCount val="1"/>
                    <c:pt idx="0">
                      <c:v>88</c:v>
                    </c:pt>
                  </c:strCache>
                </c:strRef>
              </c:tx>
              <c:dLblPos val="r"/>
              <c:showLegendKey val="0"/>
              <c:showVal val="1"/>
              <c:showCatName val="0"/>
              <c:showSerName val="0"/>
              <c:showPercent val="0"/>
              <c:showBubbleSize val="0"/>
            </c:dLbl>
            <c:dLbl>
              <c:idx val="4"/>
              <c:layout/>
              <c:tx>
                <c:strRef>
                  <c:f>Foglio1!$M$118</c:f>
                  <c:strCache>
                    <c:ptCount val="1"/>
                    <c:pt idx="0">
                      <c:v>5</c:v>
                    </c:pt>
                  </c:strCache>
                </c:strRef>
              </c:tx>
              <c:dLblPos val="r"/>
              <c:showLegendKey val="0"/>
              <c:showVal val="1"/>
              <c:showCatName val="0"/>
              <c:showSerName val="0"/>
              <c:showPercent val="0"/>
              <c:showBubbleSize val="0"/>
            </c:dLbl>
            <c:dLbl>
              <c:idx val="5"/>
              <c:tx>
                <c:strRef>
                  <c:f>Foglio1!$N$118</c:f>
                  <c:strCache>
                    <c:ptCount val="1"/>
                  </c:strCache>
                </c:strRef>
              </c:tx>
              <c:dLblPos val="r"/>
              <c:showLegendKey val="0"/>
              <c:showVal val="1"/>
              <c:showCatName val="0"/>
              <c:showSerName val="0"/>
              <c:showPercent val="0"/>
              <c:showBubbleSize val="0"/>
            </c:dLbl>
            <c:txPr>
              <a:bodyPr/>
              <a:lstStyle/>
              <a:p>
                <a:pPr>
                  <a:defRPr sz="1200" b="1" i="0" baseline="0"/>
                </a:pPr>
                <a:endParaRPr lang="en-US"/>
              </a:p>
            </c:txPr>
            <c:dLblPos val="r"/>
            <c:showLegendKey val="0"/>
            <c:showVal val="1"/>
            <c:showCatName val="0"/>
            <c:showSerName val="0"/>
            <c:showPercent val="0"/>
            <c:showBubbleSize val="0"/>
            <c:showLeaderLines val="0"/>
          </c:dLbls>
          <c:xVal>
            <c:numLit>
              <c:formatCode>General</c:formatCode>
              <c:ptCount val="5"/>
              <c:pt idx="0">
                <c:v>0.35</c:v>
              </c:pt>
              <c:pt idx="1">
                <c:v>1.35</c:v>
              </c:pt>
              <c:pt idx="2">
                <c:v>2.35</c:v>
              </c:pt>
              <c:pt idx="3">
                <c:v>3.35</c:v>
              </c:pt>
              <c:pt idx="4">
                <c:v>4.3499999999999996</c:v>
              </c:pt>
            </c:numLit>
          </c:xVal>
          <c:yVal>
            <c:numRef>
              <c:f>Foglio1!$I$120:$M$120</c:f>
              <c:numCache>
                <c:formatCode>General</c:formatCode>
                <c:ptCount val="5"/>
                <c:pt idx="0">
                  <c:v>105</c:v>
                </c:pt>
                <c:pt idx="1">
                  <c:v>105</c:v>
                </c:pt>
                <c:pt idx="2">
                  <c:v>105</c:v>
                </c:pt>
                <c:pt idx="3">
                  <c:v>105</c:v>
                </c:pt>
                <c:pt idx="4">
                  <c:v>105</c:v>
                </c:pt>
              </c:numCache>
            </c:numRef>
          </c:yVal>
          <c:smooth val="0"/>
        </c:ser>
        <c:ser>
          <c:idx val="9"/>
          <c:order val="8"/>
          <c:tx>
            <c:v>Histo1</c:v>
          </c:tx>
          <c:spPr>
            <a:ln w="12700">
              <a:solidFill>
                <a:srgbClr val="FF0000"/>
              </a:solidFill>
            </a:ln>
          </c:spPr>
          <c:marker>
            <c:symbol val="none"/>
          </c:marker>
          <c:xVal>
            <c:numRef>
              <c:f>Histograms!$Q$2:$Q$14</c:f>
              <c:numCache>
                <c:formatCode>General</c:formatCode>
                <c:ptCount val="13"/>
                <c:pt idx="0">
                  <c:v>0</c:v>
                </c:pt>
                <c:pt idx="1">
                  <c:v>1.083333333333333</c:v>
                </c:pt>
                <c:pt idx="2">
                  <c:v>1.083333333333333</c:v>
                </c:pt>
                <c:pt idx="3">
                  <c:v>0.21666666666666679</c:v>
                </c:pt>
                <c:pt idx="4">
                  <c:v>0.21666666666666679</c:v>
                </c:pt>
                <c:pt idx="5">
                  <c:v>0.1166666666666667</c:v>
                </c:pt>
                <c:pt idx="6">
                  <c:v>0.1166666666666667</c:v>
                </c:pt>
                <c:pt idx="7">
                  <c:v>3.3333333333333437E-2</c:v>
                </c:pt>
                <c:pt idx="8">
                  <c:v>3.3333333333333437E-2</c:v>
                </c:pt>
                <c:pt idx="9">
                  <c:v>5.0000000000000044E-2</c:v>
                </c:pt>
                <c:pt idx="10">
                  <c:v>5.0000000000000044E-2</c:v>
                </c:pt>
                <c:pt idx="11">
                  <c:v>0</c:v>
                </c:pt>
              </c:numCache>
            </c:numRef>
          </c:xVal>
          <c:yVal>
            <c:numRef>
              <c:f>Histograms!$P$2:$P$14</c:f>
              <c:numCache>
                <c:formatCode>General</c:formatCode>
                <c:ptCount val="13"/>
                <c:pt idx="0">
                  <c:v>0</c:v>
                </c:pt>
                <c:pt idx="1">
                  <c:v>0</c:v>
                </c:pt>
                <c:pt idx="2">
                  <c:v>20</c:v>
                </c:pt>
                <c:pt idx="3">
                  <c:v>20</c:v>
                </c:pt>
                <c:pt idx="4">
                  <c:v>40</c:v>
                </c:pt>
                <c:pt idx="5">
                  <c:v>40</c:v>
                </c:pt>
                <c:pt idx="6">
                  <c:v>60</c:v>
                </c:pt>
                <c:pt idx="7">
                  <c:v>60</c:v>
                </c:pt>
                <c:pt idx="8">
                  <c:v>80</c:v>
                </c:pt>
                <c:pt idx="9">
                  <c:v>80</c:v>
                </c:pt>
                <c:pt idx="10">
                  <c:v>100</c:v>
                </c:pt>
                <c:pt idx="11">
                  <c:v>100</c:v>
                </c:pt>
              </c:numCache>
            </c:numRef>
          </c:yVal>
          <c:smooth val="0"/>
        </c:ser>
        <c:ser>
          <c:idx val="10"/>
          <c:order val="9"/>
          <c:tx>
            <c:v>Histo2</c:v>
          </c:tx>
          <c:spPr>
            <a:ln w="12700">
              <a:solidFill>
                <a:srgbClr val="FF0000"/>
              </a:solidFill>
            </a:ln>
          </c:spPr>
          <c:marker>
            <c:symbol val="none"/>
          </c:marker>
          <c:xVal>
            <c:numRef>
              <c:f>Histograms!$R$2:$R$14</c:f>
              <c:numCache>
                <c:formatCode>General</c:formatCode>
                <c:ptCount val="13"/>
                <c:pt idx="0">
                  <c:v>1</c:v>
                </c:pt>
                <c:pt idx="1">
                  <c:v>1.2000000000000002</c:v>
                </c:pt>
                <c:pt idx="2">
                  <c:v>1.2000000000000002</c:v>
                </c:pt>
                <c:pt idx="3">
                  <c:v>1.35</c:v>
                </c:pt>
                <c:pt idx="4">
                  <c:v>1.35</c:v>
                </c:pt>
                <c:pt idx="5">
                  <c:v>1.3666666666666667</c:v>
                </c:pt>
                <c:pt idx="6">
                  <c:v>1.3666666666666667</c:v>
                </c:pt>
                <c:pt idx="7">
                  <c:v>1.2833333333333332</c:v>
                </c:pt>
                <c:pt idx="8">
                  <c:v>1.2833333333333332</c:v>
                </c:pt>
                <c:pt idx="9">
                  <c:v>1.2833333333333332</c:v>
                </c:pt>
                <c:pt idx="10">
                  <c:v>1.2833333333333332</c:v>
                </c:pt>
                <c:pt idx="11">
                  <c:v>1</c:v>
                </c:pt>
              </c:numCache>
            </c:numRef>
          </c:xVal>
          <c:yVal>
            <c:numRef>
              <c:f>Histograms!$P$2:$P$14</c:f>
              <c:numCache>
                <c:formatCode>General</c:formatCode>
                <c:ptCount val="13"/>
                <c:pt idx="0">
                  <c:v>0</c:v>
                </c:pt>
                <c:pt idx="1">
                  <c:v>0</c:v>
                </c:pt>
                <c:pt idx="2">
                  <c:v>20</c:v>
                </c:pt>
                <c:pt idx="3">
                  <c:v>20</c:v>
                </c:pt>
                <c:pt idx="4">
                  <c:v>40</c:v>
                </c:pt>
                <c:pt idx="5">
                  <c:v>40</c:v>
                </c:pt>
                <c:pt idx="6">
                  <c:v>60</c:v>
                </c:pt>
                <c:pt idx="7">
                  <c:v>60</c:v>
                </c:pt>
                <c:pt idx="8">
                  <c:v>80</c:v>
                </c:pt>
                <c:pt idx="9">
                  <c:v>80</c:v>
                </c:pt>
                <c:pt idx="10">
                  <c:v>100</c:v>
                </c:pt>
                <c:pt idx="11">
                  <c:v>100</c:v>
                </c:pt>
              </c:numCache>
            </c:numRef>
          </c:yVal>
          <c:smooth val="0"/>
        </c:ser>
        <c:ser>
          <c:idx val="11"/>
          <c:order val="10"/>
          <c:tx>
            <c:v>Histo3</c:v>
          </c:tx>
          <c:spPr>
            <a:ln w="12700">
              <a:solidFill>
                <a:srgbClr val="FF0000"/>
              </a:solidFill>
            </a:ln>
          </c:spPr>
          <c:marker>
            <c:symbol val="none"/>
          </c:marker>
          <c:xVal>
            <c:numRef>
              <c:f>Histograms!$S$2:$S$14</c:f>
              <c:numCache>
                <c:formatCode>General</c:formatCode>
                <c:ptCount val="13"/>
                <c:pt idx="0">
                  <c:v>2</c:v>
                </c:pt>
                <c:pt idx="1">
                  <c:v>2.0666666666666669</c:v>
                </c:pt>
                <c:pt idx="2">
                  <c:v>2.0666666666666669</c:v>
                </c:pt>
                <c:pt idx="3">
                  <c:v>2.1</c:v>
                </c:pt>
                <c:pt idx="4">
                  <c:v>2.1</c:v>
                </c:pt>
                <c:pt idx="5">
                  <c:v>2.2166666666666668</c:v>
                </c:pt>
                <c:pt idx="6">
                  <c:v>2.2166666666666668</c:v>
                </c:pt>
                <c:pt idx="7">
                  <c:v>2.3666666666666667</c:v>
                </c:pt>
                <c:pt idx="8">
                  <c:v>2.3666666666666667</c:v>
                </c:pt>
                <c:pt idx="9">
                  <c:v>2.75</c:v>
                </c:pt>
                <c:pt idx="10">
                  <c:v>2.75</c:v>
                </c:pt>
                <c:pt idx="11">
                  <c:v>2</c:v>
                </c:pt>
              </c:numCache>
            </c:numRef>
          </c:xVal>
          <c:yVal>
            <c:numRef>
              <c:f>Histograms!$P$2:$P$14</c:f>
              <c:numCache>
                <c:formatCode>General</c:formatCode>
                <c:ptCount val="13"/>
                <c:pt idx="0">
                  <c:v>0</c:v>
                </c:pt>
                <c:pt idx="1">
                  <c:v>0</c:v>
                </c:pt>
                <c:pt idx="2">
                  <c:v>20</c:v>
                </c:pt>
                <c:pt idx="3">
                  <c:v>20</c:v>
                </c:pt>
                <c:pt idx="4">
                  <c:v>40</c:v>
                </c:pt>
                <c:pt idx="5">
                  <c:v>40</c:v>
                </c:pt>
                <c:pt idx="6">
                  <c:v>60</c:v>
                </c:pt>
                <c:pt idx="7">
                  <c:v>60</c:v>
                </c:pt>
                <c:pt idx="8">
                  <c:v>80</c:v>
                </c:pt>
                <c:pt idx="9">
                  <c:v>80</c:v>
                </c:pt>
                <c:pt idx="10">
                  <c:v>100</c:v>
                </c:pt>
                <c:pt idx="11">
                  <c:v>100</c:v>
                </c:pt>
              </c:numCache>
            </c:numRef>
          </c:yVal>
          <c:smooth val="0"/>
        </c:ser>
        <c:ser>
          <c:idx val="12"/>
          <c:order val="11"/>
          <c:tx>
            <c:v>Histo4</c:v>
          </c:tx>
          <c:spPr>
            <a:ln w="12700">
              <a:solidFill>
                <a:srgbClr val="FF0000"/>
              </a:solidFill>
            </a:ln>
          </c:spPr>
          <c:marker>
            <c:symbol val="none"/>
          </c:marker>
          <c:xVal>
            <c:numRef>
              <c:f>Histograms!$T$2:$T$14</c:f>
              <c:numCache>
                <c:formatCode>General</c:formatCode>
                <c:ptCount val="13"/>
                <c:pt idx="0">
                  <c:v>3</c:v>
                </c:pt>
                <c:pt idx="1">
                  <c:v>3.0666666666666664</c:v>
                </c:pt>
                <c:pt idx="2">
                  <c:v>3.0666666666666664</c:v>
                </c:pt>
                <c:pt idx="3">
                  <c:v>3.2666666666666666</c:v>
                </c:pt>
                <c:pt idx="4">
                  <c:v>3.2666666666666666</c:v>
                </c:pt>
                <c:pt idx="5">
                  <c:v>3.3166666666666664</c:v>
                </c:pt>
                <c:pt idx="6">
                  <c:v>3.3166666666666664</c:v>
                </c:pt>
                <c:pt idx="7">
                  <c:v>3.3166666666666664</c:v>
                </c:pt>
                <c:pt idx="8">
                  <c:v>3.3166666666666664</c:v>
                </c:pt>
                <c:pt idx="9">
                  <c:v>3.5</c:v>
                </c:pt>
                <c:pt idx="10">
                  <c:v>3.5</c:v>
                </c:pt>
                <c:pt idx="11">
                  <c:v>3</c:v>
                </c:pt>
              </c:numCache>
            </c:numRef>
          </c:xVal>
          <c:yVal>
            <c:numRef>
              <c:f>Histograms!$P$2:$P$14</c:f>
              <c:numCache>
                <c:formatCode>General</c:formatCode>
                <c:ptCount val="13"/>
                <c:pt idx="0">
                  <c:v>0</c:v>
                </c:pt>
                <c:pt idx="1">
                  <c:v>0</c:v>
                </c:pt>
                <c:pt idx="2">
                  <c:v>20</c:v>
                </c:pt>
                <c:pt idx="3">
                  <c:v>20</c:v>
                </c:pt>
                <c:pt idx="4">
                  <c:v>40</c:v>
                </c:pt>
                <c:pt idx="5">
                  <c:v>40</c:v>
                </c:pt>
                <c:pt idx="6">
                  <c:v>60</c:v>
                </c:pt>
                <c:pt idx="7">
                  <c:v>60</c:v>
                </c:pt>
                <c:pt idx="8">
                  <c:v>80</c:v>
                </c:pt>
                <c:pt idx="9">
                  <c:v>80</c:v>
                </c:pt>
                <c:pt idx="10">
                  <c:v>100</c:v>
                </c:pt>
                <c:pt idx="11">
                  <c:v>100</c:v>
                </c:pt>
              </c:numCache>
            </c:numRef>
          </c:yVal>
          <c:smooth val="0"/>
        </c:ser>
        <c:ser>
          <c:idx val="13"/>
          <c:order val="12"/>
          <c:tx>
            <c:v>Histo5</c:v>
          </c:tx>
          <c:spPr>
            <a:ln w="12700">
              <a:solidFill>
                <a:srgbClr val="FF0000"/>
              </a:solidFill>
            </a:ln>
          </c:spPr>
          <c:marker>
            <c:symbol val="none"/>
          </c:marker>
          <c:xVal>
            <c:numRef>
              <c:f>Histograms!$U$2:$U$14</c:f>
              <c:numCache>
                <c:formatCode>General</c:formatCode>
                <c:ptCount val="13"/>
                <c:pt idx="0">
                  <c:v>4</c:v>
                </c:pt>
                <c:pt idx="1">
                  <c:v>4.05</c:v>
                </c:pt>
                <c:pt idx="2">
                  <c:v>4.05</c:v>
                </c:pt>
                <c:pt idx="3">
                  <c:v>4</c:v>
                </c:pt>
                <c:pt idx="4">
                  <c:v>4</c:v>
                </c:pt>
                <c:pt idx="5">
                  <c:v>4.0166666666666666</c:v>
                </c:pt>
                <c:pt idx="6">
                  <c:v>4.0166666666666666</c:v>
                </c:pt>
                <c:pt idx="7">
                  <c:v>4</c:v>
                </c:pt>
                <c:pt idx="8">
                  <c:v>4</c:v>
                </c:pt>
                <c:pt idx="9">
                  <c:v>4.0166666666666666</c:v>
                </c:pt>
                <c:pt idx="10">
                  <c:v>4.0166666666666666</c:v>
                </c:pt>
                <c:pt idx="11">
                  <c:v>4</c:v>
                </c:pt>
              </c:numCache>
            </c:numRef>
          </c:xVal>
          <c:yVal>
            <c:numRef>
              <c:f>Histograms!$P$2:$P$14</c:f>
              <c:numCache>
                <c:formatCode>General</c:formatCode>
                <c:ptCount val="13"/>
                <c:pt idx="0">
                  <c:v>0</c:v>
                </c:pt>
                <c:pt idx="1">
                  <c:v>0</c:v>
                </c:pt>
                <c:pt idx="2">
                  <c:v>20</c:v>
                </c:pt>
                <c:pt idx="3">
                  <c:v>20</c:v>
                </c:pt>
                <c:pt idx="4">
                  <c:v>40</c:v>
                </c:pt>
                <c:pt idx="5">
                  <c:v>40</c:v>
                </c:pt>
                <c:pt idx="6">
                  <c:v>60</c:v>
                </c:pt>
                <c:pt idx="7">
                  <c:v>60</c:v>
                </c:pt>
                <c:pt idx="8">
                  <c:v>80</c:v>
                </c:pt>
                <c:pt idx="9">
                  <c:v>80</c:v>
                </c:pt>
                <c:pt idx="10">
                  <c:v>100</c:v>
                </c:pt>
                <c:pt idx="11">
                  <c:v>100</c:v>
                </c:pt>
              </c:numCache>
            </c:numRef>
          </c:yVal>
          <c:smooth val="0"/>
        </c:ser>
        <c:dLbls>
          <c:showLegendKey val="0"/>
          <c:showVal val="0"/>
          <c:showCatName val="0"/>
          <c:showSerName val="0"/>
          <c:showPercent val="0"/>
          <c:showBubbleSize val="0"/>
        </c:dLbls>
        <c:axId val="49718976"/>
        <c:axId val="49719552"/>
      </c:scatterChart>
      <c:scatterChart>
        <c:scatterStyle val="lineMarker"/>
        <c:varyColors val="0"/>
        <c:ser>
          <c:idx val="7"/>
          <c:order val="6"/>
          <c:tx>
            <c:v>Medians</c:v>
          </c:tx>
          <c:spPr>
            <a:ln w="28575">
              <a:noFill/>
            </a:ln>
          </c:spPr>
          <c:marker>
            <c:symbol val="triangle"/>
            <c:size val="10"/>
            <c:spPr>
              <a:solidFill>
                <a:schemeClr val="accent3">
                  <a:lumMod val="75000"/>
                </a:schemeClr>
              </a:solidFill>
              <a:ln>
                <a:noFill/>
              </a:ln>
            </c:spPr>
          </c:marker>
          <c:yVal>
            <c:numRef>
              <c:f>Foglio1!$I$109:$L$109</c:f>
              <c:numCache>
                <c:formatCode>General</c:formatCode>
                <c:ptCount val="4"/>
                <c:pt idx="0">
                  <c:v>7.5</c:v>
                </c:pt>
                <c:pt idx="1">
                  <c:v>50</c:v>
                </c:pt>
                <c:pt idx="2">
                  <c:v>77.5</c:v>
                </c:pt>
                <c:pt idx="3">
                  <c:v>60</c:v>
                </c:pt>
              </c:numCache>
            </c:numRef>
          </c:yVal>
          <c:smooth val="0"/>
        </c:ser>
        <c:dLbls>
          <c:showLegendKey val="0"/>
          <c:showVal val="0"/>
          <c:showCatName val="0"/>
          <c:showSerName val="0"/>
          <c:showPercent val="0"/>
          <c:showBubbleSize val="0"/>
        </c:dLbls>
        <c:axId val="167000064"/>
        <c:axId val="49720128"/>
      </c:scatterChart>
      <c:valAx>
        <c:axId val="49718976"/>
        <c:scaling>
          <c:orientation val="minMax"/>
          <c:max val="5"/>
        </c:scaling>
        <c:delete val="0"/>
        <c:axPos val="b"/>
        <c:majorGridlines/>
        <c:numFmt formatCode="General" sourceLinked="1"/>
        <c:majorTickMark val="out"/>
        <c:minorTickMark val="none"/>
        <c:tickLblPos val="none"/>
        <c:txPr>
          <a:bodyPr rot="0" vert="horz"/>
          <a:lstStyle/>
          <a:p>
            <a:pPr>
              <a:defRPr sz="1000" b="0" i="0" u="none" strike="noStrike" baseline="0">
                <a:solidFill>
                  <a:srgbClr val="000000"/>
                </a:solidFill>
                <a:latin typeface="Calibri"/>
                <a:ea typeface="Calibri"/>
                <a:cs typeface="Calibri"/>
              </a:defRPr>
            </a:pPr>
            <a:endParaRPr lang="en-US"/>
          </a:p>
        </c:txPr>
        <c:crossAx val="49719552"/>
        <c:crosses val="autoZero"/>
        <c:crossBetween val="midCat"/>
        <c:majorUnit val="1"/>
        <c:minorUnit val="2.0000000000000004E-2"/>
      </c:valAx>
      <c:valAx>
        <c:axId val="49719552"/>
        <c:scaling>
          <c:orientation val="minMax"/>
          <c:max val="110"/>
          <c:min val="0"/>
        </c:scaling>
        <c:delete val="0"/>
        <c:axPos val="l"/>
        <c:majorGridlines/>
        <c:title>
          <c:tx>
            <c:rich>
              <a:bodyPr rot="-5400000" vert="horz"/>
              <a:lstStyle/>
              <a:p>
                <a:pPr>
                  <a:defRPr/>
                </a:pPr>
                <a:r>
                  <a:rPr lang="en-US" sz="1200"/>
                  <a:t>Likelihood of statement becoming true</a:t>
                </a:r>
              </a:p>
            </c:rich>
          </c:tx>
          <c:layout/>
          <c:overlay val="0"/>
        </c:title>
        <c:numFmt formatCode="0\ \%" sourceLinked="0"/>
        <c:majorTickMark val="out"/>
        <c:minorTickMark val="none"/>
        <c:tickLblPos val="nextTo"/>
        <c:txPr>
          <a:bodyPr/>
          <a:lstStyle/>
          <a:p>
            <a:pPr>
              <a:defRPr sz="1400" baseline="0"/>
            </a:pPr>
            <a:endParaRPr lang="en-US"/>
          </a:p>
        </c:txPr>
        <c:crossAx val="49718976"/>
        <c:crosses val="autoZero"/>
        <c:crossBetween val="midCat"/>
        <c:majorUnit val="20"/>
      </c:valAx>
      <c:valAx>
        <c:axId val="49720128"/>
        <c:scaling>
          <c:orientation val="minMax"/>
          <c:max val="110"/>
          <c:min val="0"/>
        </c:scaling>
        <c:delete val="0"/>
        <c:axPos val="r"/>
        <c:numFmt formatCode="General" sourceLinked="1"/>
        <c:majorTickMark val="out"/>
        <c:minorTickMark val="none"/>
        <c:tickLblPos val="none"/>
        <c:crossAx val="167000064"/>
        <c:crosses val="max"/>
        <c:crossBetween val="between"/>
        <c:majorUnit val="20"/>
      </c:valAx>
      <c:catAx>
        <c:axId val="167000064"/>
        <c:scaling>
          <c:orientation val="minMax"/>
        </c:scaling>
        <c:delete val="0"/>
        <c:axPos val="t"/>
        <c:numFmt formatCode="General" sourceLinked="1"/>
        <c:majorTickMark val="out"/>
        <c:minorTickMark val="none"/>
        <c:tickLblPos val="low"/>
        <c:txPr>
          <a:bodyPr/>
          <a:lstStyle/>
          <a:p>
            <a:pPr>
              <a:defRPr sz="1000" b="1" i="0" baseline="0"/>
            </a:pPr>
            <a:endParaRPr lang="en-US"/>
          </a:p>
        </c:txPr>
        <c:crossAx val="49720128"/>
        <c:crosses val="max"/>
        <c:auto val="0"/>
        <c:lblAlgn val="ctr"/>
        <c:lblOffset val="100"/>
        <c:noMultiLvlLbl val="0"/>
      </c:cat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76"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4395" cy="6075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0"/>
  <sheetViews>
    <sheetView topLeftCell="U1" workbookViewId="0">
      <selection activeCell="AH13" sqref="AH13"/>
    </sheetView>
  </sheetViews>
  <sheetFormatPr defaultColWidth="11.5546875" defaultRowHeight="13.2" x14ac:dyDescent="0.25"/>
  <cols>
    <col min="1" max="1" width="10.109375" customWidth="1"/>
    <col min="2" max="2" width="14.109375" customWidth="1"/>
    <col min="3" max="3" width="4.5546875" customWidth="1"/>
    <col min="4" max="4" width="25.6640625" customWidth="1"/>
    <col min="5" max="5" width="17" customWidth="1"/>
    <col min="6" max="6" width="4" customWidth="1"/>
    <col min="7" max="7" width="3.77734375" customWidth="1"/>
    <col min="8" max="8" width="37.21875" customWidth="1"/>
    <col min="9" max="13" width="7.44140625" customWidth="1"/>
    <col min="14" max="14" width="255.77734375" bestFit="1" customWidth="1"/>
    <col min="15" max="15" width="0" hidden="1" customWidth="1"/>
    <col min="24" max="24" width="5.77734375" customWidth="1"/>
    <col min="25" max="25" width="6.109375" customWidth="1"/>
    <col min="26" max="26" width="5" customWidth="1"/>
    <col min="27" max="32" width="12" bestFit="1" customWidth="1"/>
  </cols>
  <sheetData>
    <row r="1" spans="1:34" x14ac:dyDescent="0.25">
      <c r="A1" t="s">
        <v>0</v>
      </c>
      <c r="B1" t="s">
        <v>1</v>
      </c>
      <c r="C1" t="s">
        <v>2</v>
      </c>
      <c r="D1" t="s">
        <v>3</v>
      </c>
      <c r="E1" t="s">
        <v>4</v>
      </c>
      <c r="F1" t="s">
        <v>5</v>
      </c>
      <c r="G1" t="s">
        <v>6</v>
      </c>
      <c r="H1" t="s">
        <v>7</v>
      </c>
      <c r="I1" t="s">
        <v>257</v>
      </c>
      <c r="J1" t="s">
        <v>258</v>
      </c>
      <c r="K1" t="s">
        <v>259</v>
      </c>
      <c r="L1" t="s">
        <v>260</v>
      </c>
      <c r="M1" t="s">
        <v>382</v>
      </c>
      <c r="N1" t="s">
        <v>8</v>
      </c>
      <c r="O1" t="s">
        <v>8</v>
      </c>
      <c r="AA1" t="s">
        <v>238</v>
      </c>
    </row>
    <row r="2" spans="1:34" x14ac:dyDescent="0.25">
      <c r="A2" t="s">
        <v>9</v>
      </c>
      <c r="B2" t="s">
        <v>10</v>
      </c>
      <c r="C2">
        <v>29</v>
      </c>
      <c r="D2" t="s">
        <v>11</v>
      </c>
      <c r="E2" t="s">
        <v>12</v>
      </c>
      <c r="F2">
        <v>6</v>
      </c>
      <c r="G2">
        <v>3</v>
      </c>
      <c r="H2" t="s">
        <v>261</v>
      </c>
      <c r="I2">
        <v>50</v>
      </c>
      <c r="J2">
        <v>80</v>
      </c>
      <c r="K2">
        <v>80</v>
      </c>
      <c r="R2">
        <f>IF(I2="",-100,I2)</f>
        <v>50</v>
      </c>
      <c r="S2">
        <f t="shared" ref="S2:V2" si="0">IF(J2="",-100,J2)</f>
        <v>80</v>
      </c>
      <c r="T2">
        <f t="shared" si="0"/>
        <v>80</v>
      </c>
      <c r="U2">
        <f t="shared" si="0"/>
        <v>-100</v>
      </c>
      <c r="V2">
        <f t="shared" si="0"/>
        <v>-100</v>
      </c>
      <c r="AA2">
        <f>1-$AG$6</f>
        <v>0.30000000000000004</v>
      </c>
      <c r="AB2">
        <f t="shared" ref="AB2:AF7" si="1">AA2+1</f>
        <v>1.3</v>
      </c>
      <c r="AC2">
        <f t="shared" si="1"/>
        <v>2.2999999999999998</v>
      </c>
      <c r="AD2">
        <f t="shared" si="1"/>
        <v>3.3</v>
      </c>
      <c r="AE2">
        <f t="shared" si="1"/>
        <v>4.3</v>
      </c>
      <c r="AF2">
        <f t="shared" si="1"/>
        <v>5.3</v>
      </c>
      <c r="AH2" s="1"/>
    </row>
    <row r="3" spans="1:34" x14ac:dyDescent="0.25">
      <c r="A3" t="s">
        <v>13</v>
      </c>
      <c r="B3" t="s">
        <v>14</v>
      </c>
      <c r="C3">
        <v>45</v>
      </c>
      <c r="D3" t="s">
        <v>15</v>
      </c>
      <c r="E3" t="s">
        <v>262</v>
      </c>
      <c r="F3">
        <v>6</v>
      </c>
      <c r="G3">
        <v>3</v>
      </c>
      <c r="H3" t="s">
        <v>261</v>
      </c>
      <c r="I3">
        <v>20</v>
      </c>
      <c r="J3">
        <v>10</v>
      </c>
      <c r="K3">
        <v>100</v>
      </c>
      <c r="L3">
        <v>100</v>
      </c>
      <c r="R3">
        <f t="shared" ref="R3:R66" si="2">IF(I3="",-100,I3)</f>
        <v>20</v>
      </c>
      <c r="S3">
        <f t="shared" ref="S3:S66" si="3">IF(J3="",-100,J3)</f>
        <v>10</v>
      </c>
      <c r="T3">
        <f t="shared" ref="T3:T66" si="4">IF(K3="",-100,K3)</f>
        <v>100</v>
      </c>
      <c r="U3">
        <f t="shared" ref="U3:U66" si="5">IF(L3="",-100,L3)</f>
        <v>100</v>
      </c>
      <c r="V3">
        <f t="shared" ref="V3:V66" si="6">IF(M3="",-100,M3)</f>
        <v>-100</v>
      </c>
      <c r="AA3">
        <f t="shared" ref="AA3:AA66" si="7">AA2+$AG$8</f>
        <v>0.30384615384615388</v>
      </c>
      <c r="AB3">
        <f t="shared" si="1"/>
        <v>1.3038461538461539</v>
      </c>
      <c r="AC3">
        <f t="shared" si="1"/>
        <v>2.3038461538461537</v>
      </c>
      <c r="AD3">
        <f t="shared" si="1"/>
        <v>3.3038461538461537</v>
      </c>
      <c r="AE3">
        <f t="shared" si="1"/>
        <v>4.3038461538461537</v>
      </c>
      <c r="AF3">
        <f t="shared" si="1"/>
        <v>5.3038461538461537</v>
      </c>
      <c r="AG3" s="1" t="s">
        <v>247</v>
      </c>
    </row>
    <row r="4" spans="1:34" x14ac:dyDescent="0.25">
      <c r="A4" t="s">
        <v>16</v>
      </c>
      <c r="B4" t="s">
        <v>17</v>
      </c>
      <c r="C4">
        <v>29</v>
      </c>
      <c r="D4" t="s">
        <v>18</v>
      </c>
      <c r="E4" t="s">
        <v>263</v>
      </c>
      <c r="F4">
        <v>6</v>
      </c>
      <c r="G4">
        <v>3</v>
      </c>
      <c r="H4" t="s">
        <v>261</v>
      </c>
      <c r="I4">
        <v>0</v>
      </c>
      <c r="J4">
        <v>15</v>
      </c>
      <c r="K4">
        <v>85</v>
      </c>
      <c r="L4">
        <v>80</v>
      </c>
      <c r="N4" t="s">
        <v>264</v>
      </c>
      <c r="R4">
        <f t="shared" si="2"/>
        <v>0</v>
      </c>
      <c r="S4">
        <f t="shared" si="3"/>
        <v>15</v>
      </c>
      <c r="T4">
        <f t="shared" si="4"/>
        <v>85</v>
      </c>
      <c r="U4">
        <f t="shared" si="5"/>
        <v>80</v>
      </c>
      <c r="V4">
        <f t="shared" si="6"/>
        <v>-100</v>
      </c>
      <c r="AA4">
        <f t="shared" si="7"/>
        <v>0.30769230769230771</v>
      </c>
      <c r="AB4">
        <f t="shared" si="1"/>
        <v>1.3076923076923077</v>
      </c>
      <c r="AC4">
        <f t="shared" si="1"/>
        <v>2.3076923076923075</v>
      </c>
      <c r="AD4">
        <f t="shared" si="1"/>
        <v>3.3076923076923075</v>
      </c>
      <c r="AE4">
        <f t="shared" si="1"/>
        <v>4.3076923076923075</v>
      </c>
      <c r="AF4">
        <f t="shared" si="1"/>
        <v>5.3076923076923075</v>
      </c>
      <c r="AG4">
        <f>COUNTA(D2:D505)</f>
        <v>105</v>
      </c>
    </row>
    <row r="5" spans="1:34" x14ac:dyDescent="0.25">
      <c r="A5" t="s">
        <v>19</v>
      </c>
      <c r="B5" t="s">
        <v>20</v>
      </c>
      <c r="C5">
        <v>55</v>
      </c>
      <c r="D5" t="s">
        <v>21</v>
      </c>
      <c r="E5" t="s">
        <v>265</v>
      </c>
      <c r="F5">
        <v>6</v>
      </c>
      <c r="G5">
        <v>3</v>
      </c>
      <c r="H5" t="s">
        <v>261</v>
      </c>
      <c r="I5">
        <v>0</v>
      </c>
      <c r="J5">
        <v>0</v>
      </c>
      <c r="K5">
        <v>80</v>
      </c>
      <c r="L5">
        <v>100</v>
      </c>
      <c r="M5">
        <v>100</v>
      </c>
      <c r="N5" t="s">
        <v>266</v>
      </c>
      <c r="R5">
        <f t="shared" si="2"/>
        <v>0</v>
      </c>
      <c r="S5">
        <f t="shared" si="3"/>
        <v>0</v>
      </c>
      <c r="T5">
        <f t="shared" si="4"/>
        <v>80</v>
      </c>
      <c r="U5">
        <f t="shared" si="5"/>
        <v>100</v>
      </c>
      <c r="V5">
        <f t="shared" si="6"/>
        <v>100</v>
      </c>
      <c r="AA5">
        <f t="shared" si="7"/>
        <v>0.31153846153846154</v>
      </c>
      <c r="AB5">
        <f t="shared" si="1"/>
        <v>1.3115384615384615</v>
      </c>
      <c r="AC5">
        <f t="shared" si="1"/>
        <v>2.3115384615384613</v>
      </c>
      <c r="AD5">
        <f t="shared" si="1"/>
        <v>3.3115384615384613</v>
      </c>
      <c r="AE5">
        <f t="shared" si="1"/>
        <v>4.3115384615384613</v>
      </c>
      <c r="AF5">
        <f t="shared" si="1"/>
        <v>5.3115384615384613</v>
      </c>
      <c r="AG5" s="1" t="s">
        <v>248</v>
      </c>
    </row>
    <row r="6" spans="1:34" x14ac:dyDescent="0.25">
      <c r="A6" t="s">
        <v>22</v>
      </c>
      <c r="B6" t="s">
        <v>23</v>
      </c>
      <c r="C6">
        <v>47</v>
      </c>
      <c r="D6" t="s">
        <v>24</v>
      </c>
      <c r="E6" t="s">
        <v>267</v>
      </c>
      <c r="F6">
        <v>6</v>
      </c>
      <c r="G6">
        <v>3</v>
      </c>
      <c r="H6" t="s">
        <v>261</v>
      </c>
      <c r="I6">
        <v>10</v>
      </c>
      <c r="J6">
        <v>25</v>
      </c>
      <c r="K6">
        <v>100</v>
      </c>
      <c r="L6">
        <v>75</v>
      </c>
      <c r="R6">
        <f t="shared" si="2"/>
        <v>10</v>
      </c>
      <c r="S6">
        <f t="shared" si="3"/>
        <v>25</v>
      </c>
      <c r="T6">
        <f t="shared" si="4"/>
        <v>100</v>
      </c>
      <c r="U6">
        <f t="shared" si="5"/>
        <v>75</v>
      </c>
      <c r="V6">
        <f t="shared" si="6"/>
        <v>-100</v>
      </c>
      <c r="AA6">
        <f t="shared" si="7"/>
        <v>0.31538461538461537</v>
      </c>
      <c r="AB6">
        <f t="shared" si="1"/>
        <v>1.3153846153846154</v>
      </c>
      <c r="AC6">
        <f t="shared" si="1"/>
        <v>2.3153846153846152</v>
      </c>
      <c r="AD6">
        <f t="shared" si="1"/>
        <v>3.3153846153846152</v>
      </c>
      <c r="AE6">
        <f t="shared" si="1"/>
        <v>4.3153846153846152</v>
      </c>
      <c r="AF6">
        <f t="shared" si="1"/>
        <v>5.3153846153846152</v>
      </c>
      <c r="AG6">
        <v>0.7</v>
      </c>
    </row>
    <row r="7" spans="1:34" x14ac:dyDescent="0.25">
      <c r="A7" t="s">
        <v>13</v>
      </c>
      <c r="B7" t="s">
        <v>25</v>
      </c>
      <c r="D7" t="s">
        <v>26</v>
      </c>
      <c r="E7" t="s">
        <v>27</v>
      </c>
      <c r="F7">
        <v>6</v>
      </c>
      <c r="G7">
        <v>3</v>
      </c>
      <c r="H7" t="s">
        <v>261</v>
      </c>
      <c r="I7">
        <v>0</v>
      </c>
      <c r="J7">
        <v>20</v>
      </c>
      <c r="K7">
        <v>70</v>
      </c>
      <c r="L7">
        <v>60</v>
      </c>
      <c r="R7">
        <f t="shared" si="2"/>
        <v>0</v>
      </c>
      <c r="S7">
        <f t="shared" si="3"/>
        <v>20</v>
      </c>
      <c r="T7">
        <f t="shared" si="4"/>
        <v>70</v>
      </c>
      <c r="U7">
        <f t="shared" si="5"/>
        <v>60</v>
      </c>
      <c r="V7">
        <f t="shared" si="6"/>
        <v>-100</v>
      </c>
      <c r="AA7">
        <f t="shared" si="7"/>
        <v>0.31923076923076921</v>
      </c>
      <c r="AB7">
        <f t="shared" si="1"/>
        <v>1.3192307692307692</v>
      </c>
      <c r="AC7">
        <f t="shared" si="1"/>
        <v>2.319230769230769</v>
      </c>
      <c r="AD7">
        <f t="shared" si="1"/>
        <v>3.319230769230769</v>
      </c>
      <c r="AE7">
        <f t="shared" si="1"/>
        <v>4.319230769230769</v>
      </c>
      <c r="AF7">
        <f t="shared" si="1"/>
        <v>5.319230769230769</v>
      </c>
      <c r="AG7" s="1" t="s">
        <v>230</v>
      </c>
    </row>
    <row r="8" spans="1:34" x14ac:dyDescent="0.25">
      <c r="A8" t="s">
        <v>13</v>
      </c>
      <c r="B8" t="s">
        <v>28</v>
      </c>
      <c r="D8" t="s">
        <v>29</v>
      </c>
      <c r="E8" t="s">
        <v>268</v>
      </c>
      <c r="F8">
        <v>6</v>
      </c>
      <c r="G8">
        <v>3</v>
      </c>
      <c r="H8" t="s">
        <v>261</v>
      </c>
      <c r="I8">
        <v>80</v>
      </c>
      <c r="J8">
        <v>70</v>
      </c>
      <c r="K8">
        <v>80</v>
      </c>
      <c r="L8">
        <v>20</v>
      </c>
      <c r="N8" t="s">
        <v>269</v>
      </c>
      <c r="O8" t="s">
        <v>30</v>
      </c>
      <c r="R8">
        <f t="shared" si="2"/>
        <v>80</v>
      </c>
      <c r="S8">
        <f t="shared" si="3"/>
        <v>70</v>
      </c>
      <c r="T8">
        <f t="shared" si="4"/>
        <v>80</v>
      </c>
      <c r="U8">
        <f t="shared" si="5"/>
        <v>20</v>
      </c>
      <c r="V8">
        <f t="shared" si="6"/>
        <v>-100</v>
      </c>
      <c r="AA8">
        <f t="shared" si="7"/>
        <v>0.32307692307692304</v>
      </c>
      <c r="AB8">
        <f t="shared" ref="AB8:AB71" si="8">AA8+1</f>
        <v>1.323076923076923</v>
      </c>
      <c r="AC8">
        <f t="shared" ref="AC8:AC71" si="9">AB8+1</f>
        <v>2.3230769230769228</v>
      </c>
      <c r="AD8">
        <f t="shared" ref="AD8:AD71" si="10">AC8+1</f>
        <v>3.3230769230769228</v>
      </c>
      <c r="AE8">
        <f t="shared" ref="AE8:AE71" si="11">AD8+1</f>
        <v>4.3230769230769228</v>
      </c>
      <c r="AF8">
        <f t="shared" ref="AF8:AF71" si="12">AE8+1</f>
        <v>5.3230769230769228</v>
      </c>
      <c r="AG8">
        <f>(2*$AG$6-1)/($AG$4-1)</f>
        <v>3.8461538461538455E-3</v>
      </c>
    </row>
    <row r="9" spans="1:34" x14ac:dyDescent="0.25">
      <c r="A9" t="s">
        <v>31</v>
      </c>
      <c r="B9" t="s">
        <v>32</v>
      </c>
      <c r="C9">
        <v>36</v>
      </c>
      <c r="D9" t="s">
        <v>33</v>
      </c>
      <c r="E9" t="s">
        <v>270</v>
      </c>
      <c r="F9">
        <v>6</v>
      </c>
      <c r="G9">
        <v>3</v>
      </c>
      <c r="H9" t="s">
        <v>261</v>
      </c>
      <c r="I9">
        <v>0</v>
      </c>
      <c r="J9">
        <v>1</v>
      </c>
      <c r="K9">
        <v>90</v>
      </c>
      <c r="L9">
        <v>90</v>
      </c>
      <c r="N9" t="s">
        <v>271</v>
      </c>
      <c r="R9">
        <f t="shared" si="2"/>
        <v>0</v>
      </c>
      <c r="S9">
        <f t="shared" si="3"/>
        <v>1</v>
      </c>
      <c r="T9">
        <f t="shared" si="4"/>
        <v>90</v>
      </c>
      <c r="U9">
        <f t="shared" si="5"/>
        <v>90</v>
      </c>
      <c r="V9">
        <f t="shared" si="6"/>
        <v>-100</v>
      </c>
      <c r="AA9">
        <f t="shared" si="7"/>
        <v>0.32692307692307687</v>
      </c>
      <c r="AB9">
        <f t="shared" si="8"/>
        <v>1.3269230769230769</v>
      </c>
      <c r="AC9">
        <f t="shared" si="9"/>
        <v>2.3269230769230766</v>
      </c>
      <c r="AD9">
        <f t="shared" si="10"/>
        <v>3.3269230769230766</v>
      </c>
      <c r="AE9">
        <f t="shared" si="11"/>
        <v>4.3269230769230766</v>
      </c>
      <c r="AF9">
        <f t="shared" si="12"/>
        <v>5.3269230769230766</v>
      </c>
    </row>
    <row r="10" spans="1:34" x14ac:dyDescent="0.25">
      <c r="A10" t="s">
        <v>9</v>
      </c>
      <c r="B10" t="s">
        <v>34</v>
      </c>
      <c r="C10">
        <v>38</v>
      </c>
      <c r="D10" t="s">
        <v>35</v>
      </c>
      <c r="E10" t="s">
        <v>36</v>
      </c>
      <c r="F10">
        <v>6</v>
      </c>
      <c r="G10">
        <v>3</v>
      </c>
      <c r="H10" t="s">
        <v>261</v>
      </c>
      <c r="R10">
        <f t="shared" si="2"/>
        <v>-100</v>
      </c>
      <c r="S10">
        <f t="shared" si="3"/>
        <v>-100</v>
      </c>
      <c r="T10">
        <f t="shared" si="4"/>
        <v>-100</v>
      </c>
      <c r="U10">
        <f t="shared" si="5"/>
        <v>-100</v>
      </c>
      <c r="V10">
        <f t="shared" si="6"/>
        <v>-100</v>
      </c>
      <c r="AA10">
        <f t="shared" si="7"/>
        <v>0.3307692307692307</v>
      </c>
      <c r="AB10">
        <f t="shared" si="8"/>
        <v>1.3307692307692307</v>
      </c>
      <c r="AC10">
        <f t="shared" si="9"/>
        <v>2.3307692307692305</v>
      </c>
      <c r="AD10">
        <f t="shared" si="10"/>
        <v>3.3307692307692305</v>
      </c>
      <c r="AE10">
        <f t="shared" si="11"/>
        <v>4.3307692307692305</v>
      </c>
      <c r="AF10">
        <f t="shared" si="12"/>
        <v>5.3307692307692305</v>
      </c>
    </row>
    <row r="11" spans="1:34" x14ac:dyDescent="0.25">
      <c r="A11" t="s">
        <v>13</v>
      </c>
      <c r="B11" t="s">
        <v>39</v>
      </c>
      <c r="C11">
        <v>37</v>
      </c>
      <c r="D11" t="s">
        <v>40</v>
      </c>
      <c r="E11" t="s">
        <v>272</v>
      </c>
      <c r="F11">
        <v>6</v>
      </c>
      <c r="G11">
        <v>3</v>
      </c>
      <c r="H11" t="s">
        <v>261</v>
      </c>
      <c r="I11">
        <v>30</v>
      </c>
      <c r="J11">
        <v>80</v>
      </c>
      <c r="K11">
        <v>60</v>
      </c>
      <c r="L11">
        <v>30</v>
      </c>
      <c r="N11" t="s">
        <v>273</v>
      </c>
      <c r="R11">
        <f t="shared" si="2"/>
        <v>30</v>
      </c>
      <c r="S11">
        <f t="shared" si="3"/>
        <v>80</v>
      </c>
      <c r="T11">
        <f t="shared" si="4"/>
        <v>60</v>
      </c>
      <c r="U11">
        <f t="shared" si="5"/>
        <v>30</v>
      </c>
      <c r="V11">
        <f t="shared" si="6"/>
        <v>-100</v>
      </c>
      <c r="AA11">
        <f t="shared" si="7"/>
        <v>0.33461538461538454</v>
      </c>
      <c r="AB11">
        <f t="shared" si="8"/>
        <v>1.3346153846153845</v>
      </c>
      <c r="AC11">
        <f t="shared" si="9"/>
        <v>2.3346153846153843</v>
      </c>
      <c r="AD11">
        <f t="shared" si="10"/>
        <v>3.3346153846153843</v>
      </c>
      <c r="AE11">
        <f t="shared" si="11"/>
        <v>4.3346153846153843</v>
      </c>
      <c r="AF11">
        <f t="shared" si="12"/>
        <v>5.3346153846153843</v>
      </c>
    </row>
    <row r="12" spans="1:34" x14ac:dyDescent="0.25">
      <c r="A12" t="s">
        <v>9</v>
      </c>
      <c r="B12" t="s">
        <v>41</v>
      </c>
      <c r="C12">
        <v>49</v>
      </c>
      <c r="D12" t="s">
        <v>42</v>
      </c>
      <c r="E12" t="s">
        <v>274</v>
      </c>
      <c r="F12">
        <v>6</v>
      </c>
      <c r="G12">
        <v>3</v>
      </c>
      <c r="H12" t="s">
        <v>261</v>
      </c>
      <c r="I12">
        <v>0</v>
      </c>
      <c r="J12">
        <v>100</v>
      </c>
      <c r="K12">
        <v>10</v>
      </c>
      <c r="L12">
        <v>30</v>
      </c>
      <c r="R12">
        <f t="shared" si="2"/>
        <v>0</v>
      </c>
      <c r="S12">
        <f t="shared" si="3"/>
        <v>100</v>
      </c>
      <c r="T12">
        <f t="shared" si="4"/>
        <v>10</v>
      </c>
      <c r="U12">
        <f t="shared" si="5"/>
        <v>30</v>
      </c>
      <c r="V12">
        <f t="shared" si="6"/>
        <v>-100</v>
      </c>
      <c r="AA12">
        <f t="shared" si="7"/>
        <v>0.33846153846153837</v>
      </c>
      <c r="AB12">
        <f t="shared" si="8"/>
        <v>1.3384615384615384</v>
      </c>
      <c r="AC12">
        <f t="shared" si="9"/>
        <v>2.3384615384615381</v>
      </c>
      <c r="AD12">
        <f t="shared" si="10"/>
        <v>3.3384615384615381</v>
      </c>
      <c r="AE12">
        <f t="shared" si="11"/>
        <v>4.3384615384615381</v>
      </c>
      <c r="AF12">
        <f t="shared" si="12"/>
        <v>5.3384615384615381</v>
      </c>
    </row>
    <row r="13" spans="1:34" x14ac:dyDescent="0.25">
      <c r="A13" t="s">
        <v>37</v>
      </c>
      <c r="B13" t="s">
        <v>43</v>
      </c>
      <c r="C13">
        <v>50</v>
      </c>
      <c r="D13" t="s">
        <v>44</v>
      </c>
      <c r="E13" t="s">
        <v>275</v>
      </c>
      <c r="F13">
        <v>6</v>
      </c>
      <c r="G13">
        <v>3</v>
      </c>
      <c r="H13" t="s">
        <v>261</v>
      </c>
      <c r="I13">
        <v>10</v>
      </c>
      <c r="J13">
        <v>80</v>
      </c>
      <c r="K13">
        <v>80</v>
      </c>
      <c r="L13">
        <v>20</v>
      </c>
      <c r="M13">
        <v>0</v>
      </c>
      <c r="R13">
        <f t="shared" si="2"/>
        <v>10</v>
      </c>
      <c r="S13">
        <f t="shared" si="3"/>
        <v>80</v>
      </c>
      <c r="T13">
        <f t="shared" si="4"/>
        <v>80</v>
      </c>
      <c r="U13">
        <f t="shared" si="5"/>
        <v>20</v>
      </c>
      <c r="V13">
        <f t="shared" si="6"/>
        <v>0</v>
      </c>
      <c r="AA13">
        <f t="shared" si="7"/>
        <v>0.3423076923076922</v>
      </c>
      <c r="AB13">
        <f t="shared" si="8"/>
        <v>1.3423076923076922</v>
      </c>
      <c r="AC13">
        <f t="shared" si="9"/>
        <v>2.342307692307692</v>
      </c>
      <c r="AD13">
        <f t="shared" si="10"/>
        <v>3.342307692307692</v>
      </c>
      <c r="AE13">
        <f t="shared" si="11"/>
        <v>4.342307692307692</v>
      </c>
      <c r="AF13">
        <f t="shared" si="12"/>
        <v>5.342307692307692</v>
      </c>
    </row>
    <row r="14" spans="1:34" x14ac:dyDescent="0.25">
      <c r="A14" t="s">
        <v>45</v>
      </c>
      <c r="B14" t="s">
        <v>46</v>
      </c>
      <c r="C14">
        <v>56</v>
      </c>
      <c r="D14" t="s">
        <v>47</v>
      </c>
      <c r="E14" t="s">
        <v>276</v>
      </c>
      <c r="F14">
        <v>6</v>
      </c>
      <c r="G14">
        <v>3</v>
      </c>
      <c r="H14" t="s">
        <v>261</v>
      </c>
      <c r="I14">
        <v>15</v>
      </c>
      <c r="J14">
        <v>50</v>
      </c>
      <c r="K14">
        <v>50</v>
      </c>
      <c r="L14">
        <v>50</v>
      </c>
      <c r="M14">
        <v>50</v>
      </c>
      <c r="N14" t="s">
        <v>277</v>
      </c>
      <c r="R14">
        <f t="shared" si="2"/>
        <v>15</v>
      </c>
      <c r="S14">
        <f t="shared" si="3"/>
        <v>50</v>
      </c>
      <c r="T14">
        <f t="shared" si="4"/>
        <v>50</v>
      </c>
      <c r="U14">
        <f t="shared" si="5"/>
        <v>50</v>
      </c>
      <c r="V14">
        <f t="shared" si="6"/>
        <v>50</v>
      </c>
      <c r="AA14">
        <f t="shared" si="7"/>
        <v>0.34615384615384603</v>
      </c>
      <c r="AB14">
        <f t="shared" si="8"/>
        <v>1.346153846153846</v>
      </c>
      <c r="AC14">
        <f t="shared" si="9"/>
        <v>2.3461538461538458</v>
      </c>
      <c r="AD14">
        <f t="shared" si="10"/>
        <v>3.3461538461538458</v>
      </c>
      <c r="AE14">
        <f t="shared" si="11"/>
        <v>4.3461538461538458</v>
      </c>
      <c r="AF14">
        <f t="shared" si="12"/>
        <v>5.3461538461538458</v>
      </c>
    </row>
    <row r="15" spans="1:34" x14ac:dyDescent="0.25">
      <c r="A15" t="s">
        <v>16</v>
      </c>
      <c r="B15" t="s">
        <v>48</v>
      </c>
      <c r="C15">
        <v>50</v>
      </c>
      <c r="D15" t="s">
        <v>49</v>
      </c>
      <c r="E15" t="s">
        <v>50</v>
      </c>
      <c r="F15">
        <v>6</v>
      </c>
      <c r="G15">
        <v>3</v>
      </c>
      <c r="H15" t="s">
        <v>261</v>
      </c>
      <c r="R15">
        <f t="shared" si="2"/>
        <v>-100</v>
      </c>
      <c r="S15">
        <f t="shared" si="3"/>
        <v>-100</v>
      </c>
      <c r="T15">
        <f t="shared" si="4"/>
        <v>-100</v>
      </c>
      <c r="U15">
        <f t="shared" si="5"/>
        <v>-100</v>
      </c>
      <c r="V15">
        <f t="shared" si="6"/>
        <v>-100</v>
      </c>
      <c r="AA15">
        <f t="shared" si="7"/>
        <v>0.34999999999999987</v>
      </c>
      <c r="AB15">
        <f t="shared" si="8"/>
        <v>1.3499999999999999</v>
      </c>
      <c r="AC15">
        <f t="shared" si="9"/>
        <v>2.3499999999999996</v>
      </c>
      <c r="AD15">
        <f t="shared" si="10"/>
        <v>3.3499999999999996</v>
      </c>
      <c r="AE15">
        <f t="shared" si="11"/>
        <v>4.3499999999999996</v>
      </c>
      <c r="AF15">
        <f t="shared" si="12"/>
        <v>5.35</v>
      </c>
    </row>
    <row r="16" spans="1:34" x14ac:dyDescent="0.25">
      <c r="A16" t="s">
        <v>9</v>
      </c>
      <c r="B16" t="s">
        <v>278</v>
      </c>
      <c r="C16">
        <v>42</v>
      </c>
      <c r="D16" t="s">
        <v>279</v>
      </c>
      <c r="E16" t="s">
        <v>280</v>
      </c>
      <c r="F16">
        <v>6</v>
      </c>
      <c r="G16">
        <v>3</v>
      </c>
      <c r="H16" t="s">
        <v>261</v>
      </c>
      <c r="I16">
        <v>5</v>
      </c>
      <c r="J16">
        <v>50</v>
      </c>
      <c r="K16">
        <v>60</v>
      </c>
      <c r="L16">
        <v>30</v>
      </c>
      <c r="R16">
        <f t="shared" si="2"/>
        <v>5</v>
      </c>
      <c r="S16">
        <f t="shared" si="3"/>
        <v>50</v>
      </c>
      <c r="T16">
        <f t="shared" si="4"/>
        <v>60</v>
      </c>
      <c r="U16">
        <f t="shared" si="5"/>
        <v>30</v>
      </c>
      <c r="V16">
        <f t="shared" si="6"/>
        <v>-100</v>
      </c>
      <c r="AA16">
        <f t="shared" si="7"/>
        <v>0.3538461538461537</v>
      </c>
      <c r="AB16">
        <f t="shared" si="8"/>
        <v>1.3538461538461537</v>
      </c>
      <c r="AC16">
        <f t="shared" si="9"/>
        <v>2.3538461538461535</v>
      </c>
      <c r="AD16">
        <f t="shared" si="10"/>
        <v>3.3538461538461535</v>
      </c>
      <c r="AE16">
        <f t="shared" si="11"/>
        <v>4.3538461538461535</v>
      </c>
      <c r="AF16">
        <f t="shared" si="12"/>
        <v>5.3538461538461535</v>
      </c>
    </row>
    <row r="17" spans="1:32" x14ac:dyDescent="0.25">
      <c r="A17" t="s">
        <v>37</v>
      </c>
      <c r="D17" t="s">
        <v>51</v>
      </c>
      <c r="E17" t="s">
        <v>281</v>
      </c>
      <c r="F17">
        <v>6</v>
      </c>
      <c r="G17">
        <v>3</v>
      </c>
      <c r="H17" t="s">
        <v>261</v>
      </c>
      <c r="I17">
        <v>0</v>
      </c>
      <c r="J17">
        <v>70</v>
      </c>
      <c r="K17">
        <v>50</v>
      </c>
      <c r="L17">
        <v>25</v>
      </c>
      <c r="R17">
        <f t="shared" si="2"/>
        <v>0</v>
      </c>
      <c r="S17">
        <f t="shared" si="3"/>
        <v>70</v>
      </c>
      <c r="T17">
        <f t="shared" si="4"/>
        <v>50</v>
      </c>
      <c r="U17">
        <f t="shared" si="5"/>
        <v>25</v>
      </c>
      <c r="V17">
        <f t="shared" si="6"/>
        <v>-100</v>
      </c>
      <c r="AA17">
        <f t="shared" si="7"/>
        <v>0.35769230769230753</v>
      </c>
      <c r="AB17">
        <f t="shared" si="8"/>
        <v>1.3576923076923075</v>
      </c>
      <c r="AC17">
        <f t="shared" si="9"/>
        <v>2.3576923076923073</v>
      </c>
      <c r="AD17">
        <f t="shared" si="10"/>
        <v>3.3576923076923073</v>
      </c>
      <c r="AE17">
        <f t="shared" si="11"/>
        <v>4.3576923076923073</v>
      </c>
      <c r="AF17">
        <f t="shared" si="12"/>
        <v>5.3576923076923073</v>
      </c>
    </row>
    <row r="18" spans="1:32" x14ac:dyDescent="0.25">
      <c r="A18" t="s">
        <v>52</v>
      </c>
      <c r="B18" t="s">
        <v>53</v>
      </c>
      <c r="C18">
        <v>61</v>
      </c>
      <c r="D18" t="s">
        <v>54</v>
      </c>
      <c r="E18" t="s">
        <v>282</v>
      </c>
      <c r="F18">
        <v>6</v>
      </c>
      <c r="G18">
        <v>3</v>
      </c>
      <c r="H18" t="s">
        <v>261</v>
      </c>
      <c r="I18">
        <v>0</v>
      </c>
      <c r="J18">
        <v>10</v>
      </c>
      <c r="K18">
        <v>100</v>
      </c>
      <c r="L18">
        <v>100</v>
      </c>
      <c r="M18">
        <v>0</v>
      </c>
      <c r="R18">
        <f t="shared" si="2"/>
        <v>0</v>
      </c>
      <c r="S18">
        <f t="shared" si="3"/>
        <v>10</v>
      </c>
      <c r="T18">
        <f t="shared" si="4"/>
        <v>100</v>
      </c>
      <c r="U18">
        <f t="shared" si="5"/>
        <v>100</v>
      </c>
      <c r="V18">
        <f t="shared" si="6"/>
        <v>0</v>
      </c>
      <c r="AA18">
        <f t="shared" si="7"/>
        <v>0.36153846153846136</v>
      </c>
      <c r="AB18">
        <f t="shared" si="8"/>
        <v>1.3615384615384614</v>
      </c>
      <c r="AC18">
        <f t="shared" si="9"/>
        <v>2.3615384615384611</v>
      </c>
      <c r="AD18">
        <f t="shared" si="10"/>
        <v>3.3615384615384611</v>
      </c>
      <c r="AE18">
        <f t="shared" si="11"/>
        <v>4.3615384615384611</v>
      </c>
      <c r="AF18">
        <f t="shared" si="12"/>
        <v>5.3615384615384611</v>
      </c>
    </row>
    <row r="19" spans="1:32" x14ac:dyDescent="0.25">
      <c r="A19" t="s">
        <v>16</v>
      </c>
      <c r="B19" t="s">
        <v>55</v>
      </c>
      <c r="C19">
        <v>46</v>
      </c>
      <c r="D19" t="s">
        <v>56</v>
      </c>
      <c r="E19" t="s">
        <v>283</v>
      </c>
      <c r="F19">
        <v>6</v>
      </c>
      <c r="G19">
        <v>3</v>
      </c>
      <c r="H19" t="s">
        <v>261</v>
      </c>
      <c r="I19">
        <v>40</v>
      </c>
      <c r="J19">
        <v>60</v>
      </c>
      <c r="K19">
        <v>20</v>
      </c>
      <c r="L19">
        <v>20</v>
      </c>
      <c r="R19">
        <f t="shared" si="2"/>
        <v>40</v>
      </c>
      <c r="S19">
        <f t="shared" si="3"/>
        <v>60</v>
      </c>
      <c r="T19">
        <f t="shared" si="4"/>
        <v>20</v>
      </c>
      <c r="U19">
        <f t="shared" si="5"/>
        <v>20</v>
      </c>
      <c r="V19">
        <f t="shared" si="6"/>
        <v>-100</v>
      </c>
      <c r="AA19">
        <f t="shared" si="7"/>
        <v>0.3653846153846152</v>
      </c>
      <c r="AB19">
        <f t="shared" si="8"/>
        <v>1.3653846153846152</v>
      </c>
      <c r="AC19">
        <f t="shared" si="9"/>
        <v>2.365384615384615</v>
      </c>
      <c r="AD19">
        <f t="shared" si="10"/>
        <v>3.365384615384615</v>
      </c>
      <c r="AE19">
        <f t="shared" si="11"/>
        <v>4.365384615384615</v>
      </c>
      <c r="AF19">
        <f t="shared" si="12"/>
        <v>5.365384615384615</v>
      </c>
    </row>
    <row r="20" spans="1:32" x14ac:dyDescent="0.25">
      <c r="A20" t="s">
        <v>37</v>
      </c>
      <c r="B20" t="s">
        <v>57</v>
      </c>
      <c r="C20">
        <v>40</v>
      </c>
      <c r="D20" t="s">
        <v>58</v>
      </c>
      <c r="E20" t="s">
        <v>284</v>
      </c>
      <c r="F20">
        <v>6</v>
      </c>
      <c r="G20">
        <v>3</v>
      </c>
      <c r="H20" t="s">
        <v>261</v>
      </c>
      <c r="I20">
        <v>0</v>
      </c>
      <c r="J20">
        <v>90</v>
      </c>
      <c r="K20">
        <v>70</v>
      </c>
      <c r="L20">
        <v>0</v>
      </c>
      <c r="R20">
        <f t="shared" si="2"/>
        <v>0</v>
      </c>
      <c r="S20">
        <f t="shared" si="3"/>
        <v>90</v>
      </c>
      <c r="T20">
        <f t="shared" si="4"/>
        <v>70</v>
      </c>
      <c r="U20">
        <f t="shared" si="5"/>
        <v>0</v>
      </c>
      <c r="V20">
        <f t="shared" si="6"/>
        <v>-100</v>
      </c>
      <c r="AA20">
        <f t="shared" si="7"/>
        <v>0.36923076923076903</v>
      </c>
      <c r="AB20">
        <f t="shared" si="8"/>
        <v>1.369230769230769</v>
      </c>
      <c r="AC20">
        <f t="shared" si="9"/>
        <v>2.3692307692307688</v>
      </c>
      <c r="AD20">
        <f t="shared" si="10"/>
        <v>3.3692307692307688</v>
      </c>
      <c r="AE20">
        <f t="shared" si="11"/>
        <v>4.3692307692307688</v>
      </c>
      <c r="AF20">
        <f t="shared" si="12"/>
        <v>5.3692307692307688</v>
      </c>
    </row>
    <row r="21" spans="1:32" x14ac:dyDescent="0.25">
      <c r="A21" t="s">
        <v>22</v>
      </c>
      <c r="B21" t="s">
        <v>59</v>
      </c>
      <c r="C21">
        <v>38</v>
      </c>
      <c r="D21" t="s">
        <v>60</v>
      </c>
      <c r="E21" t="s">
        <v>285</v>
      </c>
      <c r="F21">
        <v>6</v>
      </c>
      <c r="G21">
        <v>3</v>
      </c>
      <c r="H21" t="s">
        <v>261</v>
      </c>
      <c r="I21">
        <v>15</v>
      </c>
      <c r="J21">
        <v>50</v>
      </c>
      <c r="K21">
        <v>55</v>
      </c>
      <c r="L21">
        <v>21</v>
      </c>
      <c r="R21">
        <f t="shared" si="2"/>
        <v>15</v>
      </c>
      <c r="S21">
        <f t="shared" si="3"/>
        <v>50</v>
      </c>
      <c r="T21">
        <f t="shared" si="4"/>
        <v>55</v>
      </c>
      <c r="U21">
        <f t="shared" si="5"/>
        <v>21</v>
      </c>
      <c r="V21">
        <f t="shared" si="6"/>
        <v>-100</v>
      </c>
      <c r="AA21">
        <f t="shared" si="7"/>
        <v>0.37307692307692286</v>
      </c>
      <c r="AB21">
        <f t="shared" si="8"/>
        <v>1.3730769230769229</v>
      </c>
      <c r="AC21">
        <f t="shared" si="9"/>
        <v>2.3730769230769226</v>
      </c>
      <c r="AD21">
        <f t="shared" si="10"/>
        <v>3.3730769230769226</v>
      </c>
      <c r="AE21">
        <f t="shared" si="11"/>
        <v>4.3730769230769226</v>
      </c>
      <c r="AF21">
        <f t="shared" si="12"/>
        <v>5.3730769230769226</v>
      </c>
    </row>
    <row r="22" spans="1:32" x14ac:dyDescent="0.25">
      <c r="A22" t="s">
        <v>61</v>
      </c>
      <c r="B22" t="s">
        <v>62</v>
      </c>
      <c r="C22">
        <v>38</v>
      </c>
      <c r="D22" t="s">
        <v>63</v>
      </c>
      <c r="E22" t="s">
        <v>286</v>
      </c>
      <c r="F22">
        <v>6</v>
      </c>
      <c r="G22">
        <v>3</v>
      </c>
      <c r="H22" t="s">
        <v>261</v>
      </c>
      <c r="I22">
        <v>0</v>
      </c>
      <c r="J22">
        <v>0</v>
      </c>
      <c r="K22">
        <v>100</v>
      </c>
      <c r="L22">
        <v>100</v>
      </c>
      <c r="R22">
        <f t="shared" si="2"/>
        <v>0</v>
      </c>
      <c r="S22">
        <f t="shared" si="3"/>
        <v>0</v>
      </c>
      <c r="T22">
        <f t="shared" si="4"/>
        <v>100</v>
      </c>
      <c r="U22">
        <f t="shared" si="5"/>
        <v>100</v>
      </c>
      <c r="V22">
        <f t="shared" si="6"/>
        <v>-100</v>
      </c>
      <c r="AA22">
        <f t="shared" si="7"/>
        <v>0.37692307692307669</v>
      </c>
      <c r="AB22">
        <f t="shared" si="8"/>
        <v>1.3769230769230767</v>
      </c>
      <c r="AC22">
        <f t="shared" si="9"/>
        <v>2.3769230769230765</v>
      </c>
      <c r="AD22">
        <f t="shared" si="10"/>
        <v>3.3769230769230765</v>
      </c>
      <c r="AE22">
        <f t="shared" si="11"/>
        <v>4.3769230769230765</v>
      </c>
      <c r="AF22">
        <f t="shared" si="12"/>
        <v>5.3769230769230765</v>
      </c>
    </row>
    <row r="23" spans="1:32" x14ac:dyDescent="0.25">
      <c r="B23" t="s">
        <v>64</v>
      </c>
      <c r="D23" t="s">
        <v>65</v>
      </c>
      <c r="E23" t="s">
        <v>66</v>
      </c>
      <c r="F23">
        <v>6</v>
      </c>
      <c r="G23">
        <v>3</v>
      </c>
      <c r="H23" t="s">
        <v>261</v>
      </c>
      <c r="R23">
        <f t="shared" si="2"/>
        <v>-100</v>
      </c>
      <c r="S23">
        <f t="shared" si="3"/>
        <v>-100</v>
      </c>
      <c r="T23">
        <f t="shared" si="4"/>
        <v>-100</v>
      </c>
      <c r="U23">
        <f t="shared" si="5"/>
        <v>-100</v>
      </c>
      <c r="V23">
        <f t="shared" si="6"/>
        <v>-100</v>
      </c>
      <c r="AA23">
        <f t="shared" si="7"/>
        <v>0.38076923076923053</v>
      </c>
      <c r="AB23">
        <f t="shared" si="8"/>
        <v>1.3807692307692305</v>
      </c>
      <c r="AC23">
        <f t="shared" si="9"/>
        <v>2.3807692307692303</v>
      </c>
      <c r="AD23">
        <f t="shared" si="10"/>
        <v>3.3807692307692303</v>
      </c>
      <c r="AE23">
        <f t="shared" si="11"/>
        <v>4.3807692307692303</v>
      </c>
      <c r="AF23">
        <f t="shared" si="12"/>
        <v>5.3807692307692303</v>
      </c>
    </row>
    <row r="24" spans="1:32" x14ac:dyDescent="0.25">
      <c r="A24" t="s">
        <v>37</v>
      </c>
      <c r="B24" t="s">
        <v>67</v>
      </c>
      <c r="C24">
        <v>58</v>
      </c>
      <c r="D24" t="s">
        <v>68</v>
      </c>
      <c r="E24" t="s">
        <v>69</v>
      </c>
      <c r="F24">
        <v>6</v>
      </c>
      <c r="G24">
        <v>3</v>
      </c>
      <c r="H24" t="s">
        <v>261</v>
      </c>
      <c r="I24">
        <v>30</v>
      </c>
      <c r="J24">
        <v>90</v>
      </c>
      <c r="K24">
        <v>90</v>
      </c>
      <c r="L24">
        <v>70</v>
      </c>
      <c r="R24">
        <f t="shared" si="2"/>
        <v>30</v>
      </c>
      <c r="S24">
        <f t="shared" si="3"/>
        <v>90</v>
      </c>
      <c r="T24">
        <f t="shared" si="4"/>
        <v>90</v>
      </c>
      <c r="U24">
        <f t="shared" si="5"/>
        <v>70</v>
      </c>
      <c r="V24">
        <f t="shared" si="6"/>
        <v>-100</v>
      </c>
      <c r="AA24">
        <f t="shared" si="7"/>
        <v>0.38461538461538436</v>
      </c>
      <c r="AB24">
        <f t="shared" si="8"/>
        <v>1.3846153846153844</v>
      </c>
      <c r="AC24">
        <f t="shared" si="9"/>
        <v>2.3846153846153841</v>
      </c>
      <c r="AD24">
        <f t="shared" si="10"/>
        <v>3.3846153846153841</v>
      </c>
      <c r="AE24">
        <f t="shared" si="11"/>
        <v>4.3846153846153841</v>
      </c>
      <c r="AF24">
        <f t="shared" si="12"/>
        <v>5.3846153846153841</v>
      </c>
    </row>
    <row r="25" spans="1:32" x14ac:dyDescent="0.25">
      <c r="A25" t="s">
        <v>37</v>
      </c>
      <c r="C25">
        <v>45</v>
      </c>
      <c r="D25" t="s">
        <v>70</v>
      </c>
      <c r="E25" t="s">
        <v>287</v>
      </c>
      <c r="F25">
        <v>6</v>
      </c>
      <c r="G25">
        <v>3</v>
      </c>
      <c r="H25" t="s">
        <v>261</v>
      </c>
      <c r="I25">
        <v>30</v>
      </c>
      <c r="J25">
        <v>20</v>
      </c>
      <c r="K25">
        <v>30</v>
      </c>
      <c r="L25">
        <v>50</v>
      </c>
      <c r="N25" t="s">
        <v>288</v>
      </c>
      <c r="R25">
        <f t="shared" si="2"/>
        <v>30</v>
      </c>
      <c r="S25">
        <f t="shared" si="3"/>
        <v>20</v>
      </c>
      <c r="T25">
        <f t="shared" si="4"/>
        <v>30</v>
      </c>
      <c r="U25">
        <f t="shared" si="5"/>
        <v>50</v>
      </c>
      <c r="V25">
        <f t="shared" si="6"/>
        <v>-100</v>
      </c>
      <c r="AA25">
        <f t="shared" si="7"/>
        <v>0.38846153846153819</v>
      </c>
      <c r="AB25">
        <f t="shared" si="8"/>
        <v>1.3884615384615382</v>
      </c>
      <c r="AC25">
        <f t="shared" si="9"/>
        <v>2.388461538461538</v>
      </c>
      <c r="AD25">
        <f t="shared" si="10"/>
        <v>3.388461538461538</v>
      </c>
      <c r="AE25">
        <f t="shared" si="11"/>
        <v>4.388461538461538</v>
      </c>
      <c r="AF25">
        <f t="shared" si="12"/>
        <v>5.388461538461538</v>
      </c>
    </row>
    <row r="26" spans="1:32" x14ac:dyDescent="0.25">
      <c r="A26" t="s">
        <v>71</v>
      </c>
      <c r="B26" t="s">
        <v>72</v>
      </c>
      <c r="C26">
        <v>63</v>
      </c>
      <c r="D26" t="s">
        <v>73</v>
      </c>
      <c r="E26" t="s">
        <v>289</v>
      </c>
      <c r="F26">
        <v>6</v>
      </c>
      <c r="G26">
        <v>3</v>
      </c>
      <c r="H26" t="s">
        <v>261</v>
      </c>
      <c r="R26">
        <f t="shared" si="2"/>
        <v>-100</v>
      </c>
      <c r="S26">
        <f t="shared" si="3"/>
        <v>-100</v>
      </c>
      <c r="T26">
        <f t="shared" si="4"/>
        <v>-100</v>
      </c>
      <c r="U26">
        <f t="shared" si="5"/>
        <v>-100</v>
      </c>
      <c r="V26">
        <f t="shared" si="6"/>
        <v>-100</v>
      </c>
      <c r="AA26">
        <f t="shared" si="7"/>
        <v>0.39230769230769202</v>
      </c>
      <c r="AB26">
        <f t="shared" si="8"/>
        <v>1.392307692307692</v>
      </c>
      <c r="AC26">
        <f t="shared" si="9"/>
        <v>2.3923076923076918</v>
      </c>
      <c r="AD26">
        <f t="shared" si="10"/>
        <v>3.3923076923076918</v>
      </c>
      <c r="AE26">
        <f t="shared" si="11"/>
        <v>4.3923076923076918</v>
      </c>
      <c r="AF26">
        <f t="shared" si="12"/>
        <v>5.3923076923076918</v>
      </c>
    </row>
    <row r="27" spans="1:32" x14ac:dyDescent="0.25">
      <c r="A27" t="s">
        <v>37</v>
      </c>
      <c r="B27" t="s">
        <v>38</v>
      </c>
      <c r="C27">
        <v>59</v>
      </c>
      <c r="D27" t="s">
        <v>74</v>
      </c>
      <c r="E27" t="s">
        <v>290</v>
      </c>
      <c r="F27">
        <v>6</v>
      </c>
      <c r="G27">
        <v>3</v>
      </c>
      <c r="H27" t="s">
        <v>261</v>
      </c>
      <c r="I27">
        <v>5</v>
      </c>
      <c r="J27">
        <v>30</v>
      </c>
      <c r="K27">
        <v>90</v>
      </c>
      <c r="L27">
        <v>50</v>
      </c>
      <c r="R27">
        <f t="shared" si="2"/>
        <v>5</v>
      </c>
      <c r="S27">
        <f t="shared" si="3"/>
        <v>30</v>
      </c>
      <c r="T27">
        <f t="shared" si="4"/>
        <v>90</v>
      </c>
      <c r="U27">
        <f t="shared" si="5"/>
        <v>50</v>
      </c>
      <c r="V27">
        <f t="shared" si="6"/>
        <v>-100</v>
      </c>
      <c r="AA27">
        <f t="shared" si="7"/>
        <v>0.39615384615384586</v>
      </c>
      <c r="AB27">
        <f t="shared" si="8"/>
        <v>1.3961538461538459</v>
      </c>
      <c r="AC27">
        <f t="shared" si="9"/>
        <v>2.3961538461538456</v>
      </c>
      <c r="AD27">
        <f t="shared" si="10"/>
        <v>3.3961538461538456</v>
      </c>
      <c r="AE27">
        <f t="shared" si="11"/>
        <v>4.3961538461538456</v>
      </c>
      <c r="AF27">
        <f t="shared" si="12"/>
        <v>5.3961538461538456</v>
      </c>
    </row>
    <row r="28" spans="1:32" x14ac:dyDescent="0.25">
      <c r="A28" t="s">
        <v>75</v>
      </c>
      <c r="B28" t="s">
        <v>76</v>
      </c>
      <c r="C28">
        <v>39</v>
      </c>
      <c r="D28" t="s">
        <v>77</v>
      </c>
      <c r="E28" t="s">
        <v>291</v>
      </c>
      <c r="F28">
        <v>6</v>
      </c>
      <c r="G28">
        <v>3</v>
      </c>
      <c r="H28" t="s">
        <v>261</v>
      </c>
      <c r="I28">
        <v>0</v>
      </c>
      <c r="J28">
        <v>10</v>
      </c>
      <c r="K28">
        <v>80</v>
      </c>
      <c r="L28">
        <v>60</v>
      </c>
      <c r="R28">
        <f t="shared" si="2"/>
        <v>0</v>
      </c>
      <c r="S28">
        <f t="shared" si="3"/>
        <v>10</v>
      </c>
      <c r="T28">
        <f t="shared" si="4"/>
        <v>80</v>
      </c>
      <c r="U28">
        <f t="shared" si="5"/>
        <v>60</v>
      </c>
      <c r="V28">
        <f t="shared" si="6"/>
        <v>-100</v>
      </c>
      <c r="AA28">
        <f t="shared" si="7"/>
        <v>0.39999999999999969</v>
      </c>
      <c r="AB28">
        <f t="shared" si="8"/>
        <v>1.3999999999999997</v>
      </c>
      <c r="AC28">
        <f t="shared" si="9"/>
        <v>2.3999999999999995</v>
      </c>
      <c r="AD28">
        <f t="shared" si="10"/>
        <v>3.3999999999999995</v>
      </c>
      <c r="AE28">
        <f t="shared" si="11"/>
        <v>4.3999999999999995</v>
      </c>
      <c r="AF28">
        <f t="shared" si="12"/>
        <v>5.3999999999999995</v>
      </c>
    </row>
    <row r="29" spans="1:32" x14ac:dyDescent="0.25">
      <c r="A29" t="s">
        <v>78</v>
      </c>
      <c r="B29" t="s">
        <v>79</v>
      </c>
      <c r="C29">
        <v>50</v>
      </c>
      <c r="D29" t="s">
        <v>80</v>
      </c>
      <c r="E29" t="s">
        <v>292</v>
      </c>
      <c r="F29">
        <v>6</v>
      </c>
      <c r="G29">
        <v>3</v>
      </c>
      <c r="H29" t="s">
        <v>261</v>
      </c>
      <c r="I29">
        <v>0</v>
      </c>
      <c r="J29">
        <v>20</v>
      </c>
      <c r="K29">
        <v>70</v>
      </c>
      <c r="L29">
        <v>20</v>
      </c>
      <c r="R29">
        <f t="shared" si="2"/>
        <v>0</v>
      </c>
      <c r="S29">
        <f t="shared" si="3"/>
        <v>20</v>
      </c>
      <c r="T29">
        <f t="shared" si="4"/>
        <v>70</v>
      </c>
      <c r="U29">
        <f t="shared" si="5"/>
        <v>20</v>
      </c>
      <c r="V29">
        <f t="shared" si="6"/>
        <v>-100</v>
      </c>
      <c r="AA29">
        <f t="shared" si="7"/>
        <v>0.40384615384615352</v>
      </c>
      <c r="AB29">
        <f t="shared" si="8"/>
        <v>1.4038461538461535</v>
      </c>
      <c r="AC29">
        <f t="shared" si="9"/>
        <v>2.4038461538461533</v>
      </c>
      <c r="AD29">
        <f t="shared" si="10"/>
        <v>3.4038461538461533</v>
      </c>
      <c r="AE29">
        <f t="shared" si="11"/>
        <v>4.4038461538461533</v>
      </c>
      <c r="AF29">
        <f t="shared" si="12"/>
        <v>5.4038461538461533</v>
      </c>
    </row>
    <row r="30" spans="1:32" x14ac:dyDescent="0.25">
      <c r="A30" t="s">
        <v>37</v>
      </c>
      <c r="B30" t="s">
        <v>81</v>
      </c>
      <c r="C30">
        <v>36</v>
      </c>
      <c r="D30" t="s">
        <v>82</v>
      </c>
      <c r="E30" t="s">
        <v>293</v>
      </c>
      <c r="F30">
        <v>6</v>
      </c>
      <c r="G30">
        <v>3</v>
      </c>
      <c r="H30" t="s">
        <v>261</v>
      </c>
      <c r="I30">
        <v>0</v>
      </c>
      <c r="J30">
        <v>60</v>
      </c>
      <c r="K30">
        <v>100</v>
      </c>
      <c r="L30">
        <v>100</v>
      </c>
      <c r="R30">
        <f t="shared" si="2"/>
        <v>0</v>
      </c>
      <c r="S30">
        <f t="shared" si="3"/>
        <v>60</v>
      </c>
      <c r="T30">
        <f t="shared" si="4"/>
        <v>100</v>
      </c>
      <c r="U30">
        <f t="shared" si="5"/>
        <v>100</v>
      </c>
      <c r="V30">
        <f t="shared" si="6"/>
        <v>-100</v>
      </c>
      <c r="AA30">
        <f t="shared" si="7"/>
        <v>0.40769230769230735</v>
      </c>
      <c r="AB30">
        <f t="shared" si="8"/>
        <v>1.4076923076923074</v>
      </c>
      <c r="AC30">
        <f t="shared" si="9"/>
        <v>2.4076923076923071</v>
      </c>
      <c r="AD30">
        <f t="shared" si="10"/>
        <v>3.4076923076923071</v>
      </c>
      <c r="AE30">
        <f t="shared" si="11"/>
        <v>4.4076923076923071</v>
      </c>
      <c r="AF30">
        <f t="shared" si="12"/>
        <v>5.4076923076923071</v>
      </c>
    </row>
    <row r="31" spans="1:32" x14ac:dyDescent="0.25">
      <c r="A31" t="s">
        <v>22</v>
      </c>
      <c r="B31" t="s">
        <v>83</v>
      </c>
      <c r="C31">
        <v>51</v>
      </c>
      <c r="D31" t="s">
        <v>84</v>
      </c>
      <c r="E31" t="s">
        <v>294</v>
      </c>
      <c r="F31">
        <v>6</v>
      </c>
      <c r="G31">
        <v>3</v>
      </c>
      <c r="H31" t="s">
        <v>261</v>
      </c>
      <c r="R31">
        <f t="shared" si="2"/>
        <v>-100</v>
      </c>
      <c r="S31">
        <f t="shared" si="3"/>
        <v>-100</v>
      </c>
      <c r="T31">
        <f t="shared" si="4"/>
        <v>-100</v>
      </c>
      <c r="U31">
        <f t="shared" si="5"/>
        <v>-100</v>
      </c>
      <c r="V31">
        <f t="shared" si="6"/>
        <v>-100</v>
      </c>
      <c r="AA31">
        <f t="shared" si="7"/>
        <v>0.41153846153846119</v>
      </c>
      <c r="AB31">
        <f t="shared" si="8"/>
        <v>1.4115384615384612</v>
      </c>
      <c r="AC31">
        <f t="shared" si="9"/>
        <v>2.411538461538461</v>
      </c>
      <c r="AD31">
        <f t="shared" si="10"/>
        <v>3.411538461538461</v>
      </c>
      <c r="AE31">
        <f t="shared" si="11"/>
        <v>4.411538461538461</v>
      </c>
      <c r="AF31">
        <f t="shared" si="12"/>
        <v>5.411538461538461</v>
      </c>
    </row>
    <row r="32" spans="1:32" x14ac:dyDescent="0.25">
      <c r="A32" t="s">
        <v>37</v>
      </c>
      <c r="B32" t="s">
        <v>85</v>
      </c>
      <c r="C32">
        <v>40</v>
      </c>
      <c r="D32" t="s">
        <v>86</v>
      </c>
      <c r="E32" t="s">
        <v>295</v>
      </c>
      <c r="F32">
        <v>6</v>
      </c>
      <c r="G32">
        <v>3</v>
      </c>
      <c r="H32" t="s">
        <v>261</v>
      </c>
      <c r="I32">
        <v>15</v>
      </c>
      <c r="J32">
        <v>20</v>
      </c>
      <c r="K32">
        <v>60</v>
      </c>
      <c r="L32">
        <v>30</v>
      </c>
      <c r="R32">
        <f t="shared" si="2"/>
        <v>15</v>
      </c>
      <c r="S32">
        <f t="shared" si="3"/>
        <v>20</v>
      </c>
      <c r="T32">
        <f t="shared" si="4"/>
        <v>60</v>
      </c>
      <c r="U32">
        <f t="shared" si="5"/>
        <v>30</v>
      </c>
      <c r="V32">
        <f t="shared" si="6"/>
        <v>-100</v>
      </c>
      <c r="AA32">
        <f t="shared" si="7"/>
        <v>0.41538461538461502</v>
      </c>
      <c r="AB32">
        <f t="shared" si="8"/>
        <v>1.415384615384615</v>
      </c>
      <c r="AC32">
        <f t="shared" si="9"/>
        <v>2.4153846153846148</v>
      </c>
      <c r="AD32">
        <f t="shared" si="10"/>
        <v>3.4153846153846148</v>
      </c>
      <c r="AE32">
        <f t="shared" si="11"/>
        <v>4.4153846153846148</v>
      </c>
      <c r="AF32">
        <f t="shared" si="12"/>
        <v>5.4153846153846148</v>
      </c>
    </row>
    <row r="33" spans="1:32" x14ac:dyDescent="0.25">
      <c r="A33" t="s">
        <v>87</v>
      </c>
      <c r="B33" t="s">
        <v>88</v>
      </c>
      <c r="C33">
        <v>33</v>
      </c>
      <c r="D33" t="s">
        <v>89</v>
      </c>
      <c r="E33" t="s">
        <v>296</v>
      </c>
      <c r="F33">
        <v>6</v>
      </c>
      <c r="G33">
        <v>3</v>
      </c>
      <c r="H33" t="s">
        <v>261</v>
      </c>
      <c r="I33">
        <v>0</v>
      </c>
      <c r="J33">
        <v>50</v>
      </c>
      <c r="K33">
        <v>80</v>
      </c>
      <c r="L33">
        <v>80</v>
      </c>
      <c r="R33">
        <f t="shared" si="2"/>
        <v>0</v>
      </c>
      <c r="S33">
        <f t="shared" si="3"/>
        <v>50</v>
      </c>
      <c r="T33">
        <f t="shared" si="4"/>
        <v>80</v>
      </c>
      <c r="U33">
        <f t="shared" si="5"/>
        <v>80</v>
      </c>
      <c r="V33">
        <f t="shared" si="6"/>
        <v>-100</v>
      </c>
      <c r="AA33">
        <f t="shared" si="7"/>
        <v>0.41923076923076885</v>
      </c>
      <c r="AB33">
        <f t="shared" si="8"/>
        <v>1.4192307692307689</v>
      </c>
      <c r="AC33">
        <f t="shared" si="9"/>
        <v>2.4192307692307686</v>
      </c>
      <c r="AD33">
        <f t="shared" si="10"/>
        <v>3.4192307692307686</v>
      </c>
      <c r="AE33">
        <f t="shared" si="11"/>
        <v>4.4192307692307686</v>
      </c>
      <c r="AF33">
        <f t="shared" si="12"/>
        <v>5.4192307692307686</v>
      </c>
    </row>
    <row r="34" spans="1:32" x14ac:dyDescent="0.25">
      <c r="A34" t="s">
        <v>90</v>
      </c>
      <c r="B34" t="s">
        <v>91</v>
      </c>
      <c r="C34">
        <v>47</v>
      </c>
      <c r="D34" t="s">
        <v>92</v>
      </c>
      <c r="E34" t="s">
        <v>297</v>
      </c>
      <c r="F34">
        <v>6</v>
      </c>
      <c r="G34">
        <v>3</v>
      </c>
      <c r="H34" t="s">
        <v>261</v>
      </c>
      <c r="I34">
        <v>10</v>
      </c>
      <c r="J34">
        <v>70</v>
      </c>
      <c r="K34">
        <v>60</v>
      </c>
      <c r="L34">
        <v>50</v>
      </c>
      <c r="R34">
        <f t="shared" si="2"/>
        <v>10</v>
      </c>
      <c r="S34">
        <f t="shared" si="3"/>
        <v>70</v>
      </c>
      <c r="T34">
        <f t="shared" si="4"/>
        <v>60</v>
      </c>
      <c r="U34">
        <f t="shared" si="5"/>
        <v>50</v>
      </c>
      <c r="V34">
        <f t="shared" si="6"/>
        <v>-100</v>
      </c>
      <c r="AA34">
        <f t="shared" si="7"/>
        <v>0.42307692307692268</v>
      </c>
      <c r="AB34">
        <f t="shared" si="8"/>
        <v>1.4230769230769227</v>
      </c>
      <c r="AC34">
        <f t="shared" si="9"/>
        <v>2.4230769230769225</v>
      </c>
      <c r="AD34">
        <f t="shared" si="10"/>
        <v>3.4230769230769225</v>
      </c>
      <c r="AE34">
        <f t="shared" si="11"/>
        <v>4.4230769230769225</v>
      </c>
      <c r="AF34">
        <f t="shared" si="12"/>
        <v>5.4230769230769225</v>
      </c>
    </row>
    <row r="35" spans="1:32" x14ac:dyDescent="0.25">
      <c r="A35" t="s">
        <v>93</v>
      </c>
      <c r="B35" t="s">
        <v>94</v>
      </c>
      <c r="C35">
        <v>31</v>
      </c>
      <c r="D35" t="s">
        <v>95</v>
      </c>
      <c r="E35" t="s">
        <v>298</v>
      </c>
      <c r="F35">
        <v>6</v>
      </c>
      <c r="G35">
        <v>3</v>
      </c>
      <c r="H35" t="s">
        <v>261</v>
      </c>
      <c r="I35">
        <v>84</v>
      </c>
      <c r="J35">
        <v>50</v>
      </c>
      <c r="K35">
        <v>100</v>
      </c>
      <c r="L35">
        <v>60</v>
      </c>
      <c r="R35">
        <f t="shared" si="2"/>
        <v>84</v>
      </c>
      <c r="S35">
        <f t="shared" si="3"/>
        <v>50</v>
      </c>
      <c r="T35">
        <f t="shared" si="4"/>
        <v>100</v>
      </c>
      <c r="U35">
        <f t="shared" si="5"/>
        <v>60</v>
      </c>
      <c r="V35">
        <f t="shared" si="6"/>
        <v>-100</v>
      </c>
      <c r="AA35">
        <f t="shared" si="7"/>
        <v>0.42692307692307652</v>
      </c>
      <c r="AB35">
        <f t="shared" si="8"/>
        <v>1.4269230769230765</v>
      </c>
      <c r="AC35">
        <f t="shared" si="9"/>
        <v>2.4269230769230763</v>
      </c>
      <c r="AD35">
        <f t="shared" si="10"/>
        <v>3.4269230769230763</v>
      </c>
      <c r="AE35">
        <f t="shared" si="11"/>
        <v>4.4269230769230763</v>
      </c>
      <c r="AF35">
        <f t="shared" si="12"/>
        <v>5.4269230769230763</v>
      </c>
    </row>
    <row r="36" spans="1:32" x14ac:dyDescent="0.25">
      <c r="A36" t="s">
        <v>45</v>
      </c>
      <c r="B36" t="s">
        <v>96</v>
      </c>
      <c r="C36" t="s">
        <v>97</v>
      </c>
      <c r="D36" t="s">
        <v>98</v>
      </c>
      <c r="E36" t="s">
        <v>299</v>
      </c>
      <c r="F36">
        <v>6</v>
      </c>
      <c r="G36">
        <v>3</v>
      </c>
      <c r="H36" t="s">
        <v>261</v>
      </c>
      <c r="I36">
        <v>20</v>
      </c>
      <c r="J36">
        <v>50</v>
      </c>
      <c r="K36">
        <v>70</v>
      </c>
      <c r="L36">
        <v>50</v>
      </c>
      <c r="R36">
        <f t="shared" si="2"/>
        <v>20</v>
      </c>
      <c r="S36">
        <f t="shared" si="3"/>
        <v>50</v>
      </c>
      <c r="T36">
        <f t="shared" si="4"/>
        <v>70</v>
      </c>
      <c r="U36">
        <f t="shared" si="5"/>
        <v>50</v>
      </c>
      <c r="V36">
        <f t="shared" si="6"/>
        <v>-100</v>
      </c>
      <c r="AA36">
        <f t="shared" si="7"/>
        <v>0.43076923076923035</v>
      </c>
      <c r="AB36">
        <f t="shared" si="8"/>
        <v>1.4307692307692303</v>
      </c>
      <c r="AC36">
        <f t="shared" si="9"/>
        <v>2.4307692307692301</v>
      </c>
      <c r="AD36">
        <f t="shared" si="10"/>
        <v>3.4307692307692301</v>
      </c>
      <c r="AE36">
        <f t="shared" si="11"/>
        <v>4.4307692307692301</v>
      </c>
      <c r="AF36">
        <f t="shared" si="12"/>
        <v>5.4307692307692301</v>
      </c>
    </row>
    <row r="37" spans="1:32" x14ac:dyDescent="0.25">
      <c r="A37" t="s">
        <v>13</v>
      </c>
      <c r="B37" t="s">
        <v>99</v>
      </c>
      <c r="C37">
        <v>38</v>
      </c>
      <c r="D37" t="s">
        <v>100</v>
      </c>
      <c r="E37" t="s">
        <v>300</v>
      </c>
      <c r="F37">
        <v>6</v>
      </c>
      <c r="G37">
        <v>3</v>
      </c>
      <c r="H37" t="s">
        <v>261</v>
      </c>
      <c r="I37">
        <v>0</v>
      </c>
      <c r="J37">
        <v>75</v>
      </c>
      <c r="K37">
        <v>99</v>
      </c>
      <c r="L37">
        <v>50</v>
      </c>
      <c r="R37">
        <f t="shared" si="2"/>
        <v>0</v>
      </c>
      <c r="S37">
        <f t="shared" si="3"/>
        <v>75</v>
      </c>
      <c r="T37">
        <f t="shared" si="4"/>
        <v>99</v>
      </c>
      <c r="U37">
        <f t="shared" si="5"/>
        <v>50</v>
      </c>
      <c r="V37">
        <f t="shared" si="6"/>
        <v>-100</v>
      </c>
      <c r="AA37">
        <f t="shared" si="7"/>
        <v>0.43461538461538418</v>
      </c>
      <c r="AB37">
        <f t="shared" si="8"/>
        <v>1.4346153846153842</v>
      </c>
      <c r="AC37">
        <f t="shared" si="9"/>
        <v>2.434615384615384</v>
      </c>
      <c r="AD37">
        <f t="shared" si="10"/>
        <v>3.434615384615384</v>
      </c>
      <c r="AE37">
        <f t="shared" si="11"/>
        <v>4.434615384615384</v>
      </c>
      <c r="AF37">
        <f t="shared" si="12"/>
        <v>5.434615384615384</v>
      </c>
    </row>
    <row r="38" spans="1:32" x14ac:dyDescent="0.25">
      <c r="A38" t="s">
        <v>13</v>
      </c>
      <c r="B38" t="s">
        <v>101</v>
      </c>
      <c r="C38">
        <v>74</v>
      </c>
      <c r="D38" t="s">
        <v>102</v>
      </c>
      <c r="E38" t="s">
        <v>301</v>
      </c>
      <c r="F38">
        <v>6</v>
      </c>
      <c r="G38">
        <v>3</v>
      </c>
      <c r="H38" t="s">
        <v>261</v>
      </c>
      <c r="I38">
        <v>0</v>
      </c>
      <c r="J38">
        <v>90</v>
      </c>
      <c r="K38">
        <v>50</v>
      </c>
      <c r="L38">
        <v>10</v>
      </c>
      <c r="R38">
        <f t="shared" si="2"/>
        <v>0</v>
      </c>
      <c r="S38">
        <f t="shared" si="3"/>
        <v>90</v>
      </c>
      <c r="T38">
        <f t="shared" si="4"/>
        <v>50</v>
      </c>
      <c r="U38">
        <f t="shared" si="5"/>
        <v>10</v>
      </c>
      <c r="V38">
        <f t="shared" si="6"/>
        <v>-100</v>
      </c>
      <c r="AA38">
        <f t="shared" si="7"/>
        <v>0.43846153846153801</v>
      </c>
      <c r="AB38">
        <f t="shared" si="8"/>
        <v>1.438461538461538</v>
      </c>
      <c r="AC38">
        <f t="shared" si="9"/>
        <v>2.4384615384615378</v>
      </c>
      <c r="AD38">
        <f t="shared" si="10"/>
        <v>3.4384615384615378</v>
      </c>
      <c r="AE38">
        <f t="shared" si="11"/>
        <v>4.4384615384615378</v>
      </c>
      <c r="AF38">
        <f t="shared" si="12"/>
        <v>5.4384615384615378</v>
      </c>
    </row>
    <row r="39" spans="1:32" x14ac:dyDescent="0.25">
      <c r="A39" t="s">
        <v>103</v>
      </c>
      <c r="B39" t="s">
        <v>104</v>
      </c>
      <c r="C39">
        <v>36</v>
      </c>
      <c r="D39" t="s">
        <v>105</v>
      </c>
      <c r="E39" t="s">
        <v>302</v>
      </c>
      <c r="F39">
        <v>6</v>
      </c>
      <c r="G39">
        <v>3</v>
      </c>
      <c r="H39" t="s">
        <v>261</v>
      </c>
      <c r="I39">
        <v>0</v>
      </c>
      <c r="J39">
        <v>30</v>
      </c>
      <c r="K39">
        <v>100</v>
      </c>
      <c r="L39">
        <v>30</v>
      </c>
      <c r="R39">
        <f t="shared" si="2"/>
        <v>0</v>
      </c>
      <c r="S39">
        <f t="shared" si="3"/>
        <v>30</v>
      </c>
      <c r="T39">
        <f t="shared" si="4"/>
        <v>100</v>
      </c>
      <c r="U39">
        <f t="shared" si="5"/>
        <v>30</v>
      </c>
      <c r="V39">
        <f t="shared" si="6"/>
        <v>-100</v>
      </c>
      <c r="AA39">
        <f t="shared" si="7"/>
        <v>0.44230769230769185</v>
      </c>
      <c r="AB39">
        <f t="shared" si="8"/>
        <v>1.4423076923076918</v>
      </c>
      <c r="AC39">
        <f t="shared" si="9"/>
        <v>2.4423076923076916</v>
      </c>
      <c r="AD39">
        <f t="shared" si="10"/>
        <v>3.4423076923076916</v>
      </c>
      <c r="AE39">
        <f t="shared" si="11"/>
        <v>4.4423076923076916</v>
      </c>
      <c r="AF39">
        <f t="shared" si="12"/>
        <v>5.4423076923076916</v>
      </c>
    </row>
    <row r="40" spans="1:32" x14ac:dyDescent="0.25">
      <c r="A40" t="s">
        <v>13</v>
      </c>
      <c r="B40" t="s">
        <v>106</v>
      </c>
      <c r="C40">
        <v>53</v>
      </c>
      <c r="D40" t="s">
        <v>107</v>
      </c>
      <c r="E40" t="s">
        <v>303</v>
      </c>
      <c r="F40">
        <v>6</v>
      </c>
      <c r="G40">
        <v>3</v>
      </c>
      <c r="H40" t="s">
        <v>261</v>
      </c>
      <c r="I40">
        <v>1</v>
      </c>
      <c r="J40">
        <v>80</v>
      </c>
      <c r="K40">
        <v>10</v>
      </c>
      <c r="L40">
        <v>1</v>
      </c>
      <c r="N40" t="s">
        <v>304</v>
      </c>
      <c r="R40">
        <f t="shared" si="2"/>
        <v>1</v>
      </c>
      <c r="S40">
        <f t="shared" si="3"/>
        <v>80</v>
      </c>
      <c r="T40">
        <f t="shared" si="4"/>
        <v>10</v>
      </c>
      <c r="U40">
        <f t="shared" si="5"/>
        <v>1</v>
      </c>
      <c r="V40">
        <f t="shared" si="6"/>
        <v>-100</v>
      </c>
      <c r="AA40">
        <f t="shared" si="7"/>
        <v>0.44615384615384568</v>
      </c>
      <c r="AB40">
        <f t="shared" si="8"/>
        <v>1.4461538461538457</v>
      </c>
      <c r="AC40">
        <f t="shared" si="9"/>
        <v>2.4461538461538455</v>
      </c>
      <c r="AD40">
        <f t="shared" si="10"/>
        <v>3.4461538461538455</v>
      </c>
      <c r="AE40">
        <f t="shared" si="11"/>
        <v>4.4461538461538455</v>
      </c>
      <c r="AF40">
        <f t="shared" si="12"/>
        <v>5.4461538461538455</v>
      </c>
    </row>
    <row r="41" spans="1:32" x14ac:dyDescent="0.25">
      <c r="A41" t="s">
        <v>78</v>
      </c>
      <c r="B41" t="s">
        <v>108</v>
      </c>
      <c r="C41">
        <v>33</v>
      </c>
      <c r="D41" t="s">
        <v>109</v>
      </c>
      <c r="E41" t="s">
        <v>305</v>
      </c>
      <c r="F41">
        <v>6</v>
      </c>
      <c r="G41">
        <v>3</v>
      </c>
      <c r="H41" t="s">
        <v>261</v>
      </c>
      <c r="I41">
        <v>0</v>
      </c>
      <c r="J41">
        <v>50</v>
      </c>
      <c r="K41">
        <v>100</v>
      </c>
      <c r="L41">
        <v>100</v>
      </c>
      <c r="R41">
        <f t="shared" si="2"/>
        <v>0</v>
      </c>
      <c r="S41">
        <f t="shared" si="3"/>
        <v>50</v>
      </c>
      <c r="T41">
        <f t="shared" si="4"/>
        <v>100</v>
      </c>
      <c r="U41">
        <f t="shared" si="5"/>
        <v>100</v>
      </c>
      <c r="V41">
        <f t="shared" si="6"/>
        <v>-100</v>
      </c>
      <c r="AA41">
        <f t="shared" si="7"/>
        <v>0.44999999999999951</v>
      </c>
      <c r="AB41">
        <f t="shared" si="8"/>
        <v>1.4499999999999995</v>
      </c>
      <c r="AC41">
        <f t="shared" si="9"/>
        <v>2.4499999999999993</v>
      </c>
      <c r="AD41">
        <f t="shared" si="10"/>
        <v>3.4499999999999993</v>
      </c>
      <c r="AE41">
        <f t="shared" si="11"/>
        <v>4.4499999999999993</v>
      </c>
      <c r="AF41">
        <f t="shared" si="12"/>
        <v>5.4499999999999993</v>
      </c>
    </row>
    <row r="42" spans="1:32" x14ac:dyDescent="0.25">
      <c r="A42" t="s">
        <v>90</v>
      </c>
      <c r="C42">
        <v>42</v>
      </c>
      <c r="D42" t="s">
        <v>110</v>
      </c>
      <c r="E42" t="s">
        <v>306</v>
      </c>
      <c r="F42">
        <v>6</v>
      </c>
      <c r="G42">
        <v>3</v>
      </c>
      <c r="H42" t="s">
        <v>261</v>
      </c>
      <c r="I42">
        <v>25</v>
      </c>
      <c r="J42">
        <v>50</v>
      </c>
      <c r="K42">
        <v>50</v>
      </c>
      <c r="L42">
        <v>40</v>
      </c>
      <c r="N42" t="s">
        <v>307</v>
      </c>
      <c r="R42">
        <f t="shared" si="2"/>
        <v>25</v>
      </c>
      <c r="S42">
        <f t="shared" si="3"/>
        <v>50</v>
      </c>
      <c r="T42">
        <f t="shared" si="4"/>
        <v>50</v>
      </c>
      <c r="U42">
        <f t="shared" si="5"/>
        <v>40</v>
      </c>
      <c r="V42">
        <f t="shared" si="6"/>
        <v>-100</v>
      </c>
      <c r="AA42">
        <f t="shared" si="7"/>
        <v>0.45384615384615334</v>
      </c>
      <c r="AB42">
        <f t="shared" si="8"/>
        <v>1.4538461538461533</v>
      </c>
      <c r="AC42">
        <f t="shared" si="9"/>
        <v>2.4538461538461531</v>
      </c>
      <c r="AD42">
        <f t="shared" si="10"/>
        <v>3.4538461538461531</v>
      </c>
      <c r="AE42">
        <f t="shared" si="11"/>
        <v>4.4538461538461531</v>
      </c>
      <c r="AF42">
        <f t="shared" si="12"/>
        <v>5.4538461538461531</v>
      </c>
    </row>
    <row r="43" spans="1:32" x14ac:dyDescent="0.25">
      <c r="A43" t="s">
        <v>13</v>
      </c>
      <c r="B43" t="s">
        <v>111</v>
      </c>
      <c r="C43">
        <v>34</v>
      </c>
      <c r="D43" t="s">
        <v>112</v>
      </c>
      <c r="E43" t="s">
        <v>308</v>
      </c>
      <c r="F43">
        <v>6</v>
      </c>
      <c r="G43">
        <v>3</v>
      </c>
      <c r="H43" t="s">
        <v>261</v>
      </c>
      <c r="I43">
        <v>50</v>
      </c>
      <c r="J43">
        <v>30</v>
      </c>
      <c r="K43">
        <v>80</v>
      </c>
      <c r="L43">
        <v>100</v>
      </c>
      <c r="N43" t="s">
        <v>309</v>
      </c>
      <c r="R43">
        <f t="shared" si="2"/>
        <v>50</v>
      </c>
      <c r="S43">
        <f t="shared" si="3"/>
        <v>30</v>
      </c>
      <c r="T43">
        <f t="shared" si="4"/>
        <v>80</v>
      </c>
      <c r="U43">
        <f t="shared" si="5"/>
        <v>100</v>
      </c>
      <c r="V43">
        <f t="shared" si="6"/>
        <v>-100</v>
      </c>
      <c r="AA43">
        <f t="shared" si="7"/>
        <v>0.45769230769230718</v>
      </c>
      <c r="AB43">
        <f t="shared" si="8"/>
        <v>1.4576923076923072</v>
      </c>
      <c r="AC43">
        <f t="shared" si="9"/>
        <v>2.457692307692307</v>
      </c>
      <c r="AD43">
        <f t="shared" si="10"/>
        <v>3.457692307692307</v>
      </c>
      <c r="AE43">
        <f t="shared" si="11"/>
        <v>4.457692307692307</v>
      </c>
      <c r="AF43">
        <f t="shared" si="12"/>
        <v>5.457692307692307</v>
      </c>
    </row>
    <row r="44" spans="1:32" x14ac:dyDescent="0.25">
      <c r="A44" t="s">
        <v>113</v>
      </c>
      <c r="B44" t="s">
        <v>114</v>
      </c>
      <c r="C44">
        <v>39</v>
      </c>
      <c r="D44" t="s">
        <v>115</v>
      </c>
      <c r="E44" t="s">
        <v>310</v>
      </c>
      <c r="F44">
        <v>6</v>
      </c>
      <c r="G44">
        <v>3</v>
      </c>
      <c r="H44" t="s">
        <v>261</v>
      </c>
      <c r="I44">
        <v>0</v>
      </c>
      <c r="J44">
        <v>75</v>
      </c>
      <c r="K44">
        <v>25</v>
      </c>
      <c r="L44">
        <v>25</v>
      </c>
      <c r="R44">
        <f t="shared" si="2"/>
        <v>0</v>
      </c>
      <c r="S44">
        <f t="shared" si="3"/>
        <v>75</v>
      </c>
      <c r="T44">
        <f t="shared" si="4"/>
        <v>25</v>
      </c>
      <c r="U44">
        <f t="shared" si="5"/>
        <v>25</v>
      </c>
      <c r="V44">
        <f t="shared" si="6"/>
        <v>-100</v>
      </c>
      <c r="AA44">
        <f t="shared" si="7"/>
        <v>0.46153846153846101</v>
      </c>
      <c r="AB44">
        <f t="shared" si="8"/>
        <v>1.461538461538461</v>
      </c>
      <c r="AC44">
        <f t="shared" si="9"/>
        <v>2.4615384615384608</v>
      </c>
      <c r="AD44">
        <f t="shared" si="10"/>
        <v>3.4615384615384608</v>
      </c>
      <c r="AE44">
        <f t="shared" si="11"/>
        <v>4.4615384615384608</v>
      </c>
      <c r="AF44">
        <f t="shared" si="12"/>
        <v>5.4615384615384608</v>
      </c>
    </row>
    <row r="45" spans="1:32" x14ac:dyDescent="0.25">
      <c r="A45" t="s">
        <v>9</v>
      </c>
      <c r="B45" t="s">
        <v>116</v>
      </c>
      <c r="D45" t="s">
        <v>117</v>
      </c>
      <c r="E45" t="s">
        <v>311</v>
      </c>
      <c r="F45">
        <v>6</v>
      </c>
      <c r="G45">
        <v>3</v>
      </c>
      <c r="H45" t="s">
        <v>261</v>
      </c>
      <c r="I45">
        <v>10</v>
      </c>
      <c r="J45">
        <v>30</v>
      </c>
      <c r="K45">
        <v>80</v>
      </c>
      <c r="L45">
        <v>70</v>
      </c>
      <c r="N45" t="s">
        <v>312</v>
      </c>
      <c r="O45" t="s">
        <v>118</v>
      </c>
      <c r="R45">
        <f t="shared" si="2"/>
        <v>10</v>
      </c>
      <c r="S45">
        <f t="shared" si="3"/>
        <v>30</v>
      </c>
      <c r="T45">
        <f t="shared" si="4"/>
        <v>80</v>
      </c>
      <c r="U45">
        <f t="shared" si="5"/>
        <v>70</v>
      </c>
      <c r="V45">
        <f t="shared" si="6"/>
        <v>-100</v>
      </c>
      <c r="AA45">
        <f t="shared" si="7"/>
        <v>0.46538461538461484</v>
      </c>
      <c r="AB45">
        <f t="shared" si="8"/>
        <v>1.4653846153846148</v>
      </c>
      <c r="AC45">
        <f t="shared" si="9"/>
        <v>2.4653846153846146</v>
      </c>
      <c r="AD45">
        <f t="shared" si="10"/>
        <v>3.4653846153846146</v>
      </c>
      <c r="AE45">
        <f t="shared" si="11"/>
        <v>4.4653846153846146</v>
      </c>
      <c r="AF45">
        <f t="shared" si="12"/>
        <v>5.4653846153846146</v>
      </c>
    </row>
    <row r="46" spans="1:32" x14ac:dyDescent="0.25">
      <c r="A46" t="s">
        <v>9</v>
      </c>
      <c r="B46" t="s">
        <v>119</v>
      </c>
      <c r="C46">
        <v>38</v>
      </c>
      <c r="D46" t="s">
        <v>120</v>
      </c>
      <c r="E46" t="s">
        <v>313</v>
      </c>
      <c r="F46">
        <v>6</v>
      </c>
      <c r="G46">
        <v>3</v>
      </c>
      <c r="H46" t="s">
        <v>261</v>
      </c>
      <c r="I46">
        <v>0</v>
      </c>
      <c r="J46">
        <v>30</v>
      </c>
      <c r="K46">
        <v>40</v>
      </c>
      <c r="L46">
        <v>80</v>
      </c>
      <c r="R46">
        <f t="shared" si="2"/>
        <v>0</v>
      </c>
      <c r="S46">
        <f t="shared" si="3"/>
        <v>30</v>
      </c>
      <c r="T46">
        <f t="shared" si="4"/>
        <v>40</v>
      </c>
      <c r="U46">
        <f t="shared" si="5"/>
        <v>80</v>
      </c>
      <c r="V46">
        <f t="shared" si="6"/>
        <v>-100</v>
      </c>
      <c r="AA46">
        <f t="shared" si="7"/>
        <v>0.46923076923076867</v>
      </c>
      <c r="AB46">
        <f t="shared" si="8"/>
        <v>1.4692307692307687</v>
      </c>
      <c r="AC46">
        <f t="shared" si="9"/>
        <v>2.4692307692307685</v>
      </c>
      <c r="AD46">
        <f t="shared" si="10"/>
        <v>3.4692307692307685</v>
      </c>
      <c r="AE46">
        <f t="shared" si="11"/>
        <v>4.4692307692307685</v>
      </c>
      <c r="AF46">
        <f t="shared" si="12"/>
        <v>5.4692307692307685</v>
      </c>
    </row>
    <row r="47" spans="1:32" x14ac:dyDescent="0.25">
      <c r="A47" t="s">
        <v>37</v>
      </c>
      <c r="B47" t="s">
        <v>121</v>
      </c>
      <c r="C47">
        <v>45</v>
      </c>
      <c r="D47" t="s">
        <v>122</v>
      </c>
      <c r="E47" t="s">
        <v>314</v>
      </c>
      <c r="F47">
        <v>6</v>
      </c>
      <c r="G47">
        <v>3</v>
      </c>
      <c r="H47" t="s">
        <v>261</v>
      </c>
      <c r="I47">
        <v>0</v>
      </c>
      <c r="J47">
        <v>60</v>
      </c>
      <c r="K47">
        <v>90</v>
      </c>
      <c r="L47">
        <v>90</v>
      </c>
      <c r="R47">
        <f t="shared" si="2"/>
        <v>0</v>
      </c>
      <c r="S47">
        <f t="shared" si="3"/>
        <v>60</v>
      </c>
      <c r="T47">
        <f t="shared" si="4"/>
        <v>90</v>
      </c>
      <c r="U47">
        <f t="shared" si="5"/>
        <v>90</v>
      </c>
      <c r="V47">
        <f t="shared" si="6"/>
        <v>-100</v>
      </c>
      <c r="AA47">
        <f t="shared" si="7"/>
        <v>0.47307692307692251</v>
      </c>
      <c r="AB47">
        <f t="shared" si="8"/>
        <v>1.4730769230769225</v>
      </c>
      <c r="AC47">
        <f t="shared" si="9"/>
        <v>2.4730769230769223</v>
      </c>
      <c r="AD47">
        <f t="shared" si="10"/>
        <v>3.4730769230769223</v>
      </c>
      <c r="AE47">
        <f t="shared" si="11"/>
        <v>4.4730769230769223</v>
      </c>
      <c r="AF47">
        <f t="shared" si="12"/>
        <v>5.4730769230769223</v>
      </c>
    </row>
    <row r="48" spans="1:32" x14ac:dyDescent="0.25">
      <c r="A48" t="s">
        <v>37</v>
      </c>
      <c r="B48" t="s">
        <v>123</v>
      </c>
      <c r="C48">
        <v>49</v>
      </c>
      <c r="D48" t="s">
        <v>124</v>
      </c>
      <c r="E48" t="s">
        <v>315</v>
      </c>
      <c r="F48">
        <v>6</v>
      </c>
      <c r="G48">
        <v>3</v>
      </c>
      <c r="H48" t="s">
        <v>261</v>
      </c>
      <c r="R48">
        <f t="shared" si="2"/>
        <v>-100</v>
      </c>
      <c r="S48">
        <f t="shared" si="3"/>
        <v>-100</v>
      </c>
      <c r="T48">
        <f t="shared" si="4"/>
        <v>-100</v>
      </c>
      <c r="U48">
        <f t="shared" si="5"/>
        <v>-100</v>
      </c>
      <c r="V48">
        <f t="shared" si="6"/>
        <v>-100</v>
      </c>
      <c r="AA48">
        <f t="shared" si="7"/>
        <v>0.47692307692307634</v>
      </c>
      <c r="AB48">
        <f t="shared" si="8"/>
        <v>1.4769230769230763</v>
      </c>
      <c r="AC48">
        <f t="shared" si="9"/>
        <v>2.4769230769230761</v>
      </c>
      <c r="AD48">
        <f t="shared" si="10"/>
        <v>3.4769230769230761</v>
      </c>
      <c r="AE48">
        <f t="shared" si="11"/>
        <v>4.4769230769230761</v>
      </c>
      <c r="AF48">
        <f t="shared" si="12"/>
        <v>5.4769230769230761</v>
      </c>
    </row>
    <row r="49" spans="1:32" x14ac:dyDescent="0.25">
      <c r="A49" t="s">
        <v>16</v>
      </c>
      <c r="B49" t="s">
        <v>185</v>
      </c>
      <c r="C49">
        <v>44</v>
      </c>
      <c r="D49" t="s">
        <v>316</v>
      </c>
      <c r="E49" t="s">
        <v>317</v>
      </c>
      <c r="F49">
        <v>6</v>
      </c>
      <c r="G49">
        <v>3</v>
      </c>
      <c r="H49" t="s">
        <v>261</v>
      </c>
      <c r="I49">
        <v>0</v>
      </c>
      <c r="J49">
        <v>50</v>
      </c>
      <c r="K49">
        <v>100</v>
      </c>
      <c r="L49">
        <v>80</v>
      </c>
      <c r="R49">
        <f t="shared" si="2"/>
        <v>0</v>
      </c>
      <c r="S49">
        <f t="shared" si="3"/>
        <v>50</v>
      </c>
      <c r="T49">
        <f t="shared" si="4"/>
        <v>100</v>
      </c>
      <c r="U49">
        <f t="shared" si="5"/>
        <v>80</v>
      </c>
      <c r="V49">
        <f t="shared" si="6"/>
        <v>-100</v>
      </c>
      <c r="AA49">
        <f t="shared" si="7"/>
        <v>0.48076923076923017</v>
      </c>
      <c r="AB49">
        <f t="shared" si="8"/>
        <v>1.4807692307692302</v>
      </c>
      <c r="AC49">
        <f t="shared" si="9"/>
        <v>2.4807692307692299</v>
      </c>
      <c r="AD49">
        <f t="shared" si="10"/>
        <v>3.4807692307692299</v>
      </c>
      <c r="AE49">
        <f t="shared" si="11"/>
        <v>4.4807692307692299</v>
      </c>
      <c r="AF49">
        <f t="shared" si="12"/>
        <v>5.4807692307692299</v>
      </c>
    </row>
    <row r="50" spans="1:32" x14ac:dyDescent="0.25">
      <c r="A50" t="s">
        <v>87</v>
      </c>
      <c r="B50" t="s">
        <v>125</v>
      </c>
      <c r="C50">
        <v>39</v>
      </c>
      <c r="D50" t="s">
        <v>126</v>
      </c>
      <c r="E50" t="s">
        <v>318</v>
      </c>
      <c r="F50">
        <v>6</v>
      </c>
      <c r="G50">
        <v>3</v>
      </c>
      <c r="H50" t="s">
        <v>261</v>
      </c>
      <c r="I50">
        <v>20</v>
      </c>
      <c r="J50">
        <v>50</v>
      </c>
      <c r="K50">
        <v>75</v>
      </c>
      <c r="L50">
        <v>50</v>
      </c>
      <c r="R50">
        <f t="shared" si="2"/>
        <v>20</v>
      </c>
      <c r="S50">
        <f t="shared" si="3"/>
        <v>50</v>
      </c>
      <c r="T50">
        <f t="shared" si="4"/>
        <v>75</v>
      </c>
      <c r="U50">
        <f t="shared" si="5"/>
        <v>50</v>
      </c>
      <c r="V50">
        <f t="shared" si="6"/>
        <v>-100</v>
      </c>
      <c r="AA50">
        <f t="shared" si="7"/>
        <v>0.484615384615384</v>
      </c>
      <c r="AB50">
        <f t="shared" si="8"/>
        <v>1.484615384615384</v>
      </c>
      <c r="AC50">
        <f t="shared" si="9"/>
        <v>2.4846153846153838</v>
      </c>
      <c r="AD50">
        <f t="shared" si="10"/>
        <v>3.4846153846153838</v>
      </c>
      <c r="AE50">
        <f t="shared" si="11"/>
        <v>4.4846153846153838</v>
      </c>
      <c r="AF50">
        <f t="shared" si="12"/>
        <v>5.4846153846153838</v>
      </c>
    </row>
    <row r="51" spans="1:32" x14ac:dyDescent="0.25">
      <c r="A51" t="s">
        <v>37</v>
      </c>
      <c r="B51" t="s">
        <v>127</v>
      </c>
      <c r="D51" t="s">
        <v>128</v>
      </c>
      <c r="E51" t="s">
        <v>319</v>
      </c>
      <c r="F51">
        <v>6</v>
      </c>
      <c r="G51">
        <v>3</v>
      </c>
      <c r="H51" t="s">
        <v>261</v>
      </c>
      <c r="I51">
        <v>100</v>
      </c>
      <c r="J51">
        <v>100</v>
      </c>
      <c r="K51">
        <v>100</v>
      </c>
      <c r="L51">
        <v>85</v>
      </c>
      <c r="R51">
        <f t="shared" si="2"/>
        <v>100</v>
      </c>
      <c r="S51">
        <f t="shared" si="3"/>
        <v>100</v>
      </c>
      <c r="T51">
        <f t="shared" si="4"/>
        <v>100</v>
      </c>
      <c r="U51">
        <f t="shared" si="5"/>
        <v>85</v>
      </c>
      <c r="V51">
        <f t="shared" si="6"/>
        <v>-100</v>
      </c>
      <c r="AA51">
        <f t="shared" si="7"/>
        <v>0.48846153846153784</v>
      </c>
      <c r="AB51">
        <f t="shared" si="8"/>
        <v>1.4884615384615378</v>
      </c>
      <c r="AC51">
        <f t="shared" si="9"/>
        <v>2.4884615384615376</v>
      </c>
      <c r="AD51">
        <f t="shared" si="10"/>
        <v>3.4884615384615376</v>
      </c>
      <c r="AE51">
        <f t="shared" si="11"/>
        <v>4.4884615384615376</v>
      </c>
      <c r="AF51">
        <f t="shared" si="12"/>
        <v>5.4884615384615376</v>
      </c>
    </row>
    <row r="52" spans="1:32" x14ac:dyDescent="0.25">
      <c r="A52" t="s">
        <v>113</v>
      </c>
      <c r="B52" t="s">
        <v>320</v>
      </c>
      <c r="C52">
        <v>36</v>
      </c>
      <c r="D52" t="s">
        <v>321</v>
      </c>
      <c r="E52" t="s">
        <v>322</v>
      </c>
      <c r="F52">
        <v>6</v>
      </c>
      <c r="G52">
        <v>3</v>
      </c>
      <c r="H52" t="s">
        <v>261</v>
      </c>
      <c r="I52">
        <v>50</v>
      </c>
      <c r="J52">
        <v>80</v>
      </c>
      <c r="K52">
        <v>80</v>
      </c>
      <c r="L52">
        <v>80</v>
      </c>
      <c r="R52">
        <f t="shared" si="2"/>
        <v>50</v>
      </c>
      <c r="S52">
        <f t="shared" si="3"/>
        <v>80</v>
      </c>
      <c r="T52">
        <f t="shared" si="4"/>
        <v>80</v>
      </c>
      <c r="U52">
        <f t="shared" si="5"/>
        <v>80</v>
      </c>
      <c r="V52">
        <f t="shared" si="6"/>
        <v>-100</v>
      </c>
      <c r="AA52">
        <f t="shared" si="7"/>
        <v>0.49230769230769167</v>
      </c>
      <c r="AB52">
        <f t="shared" si="8"/>
        <v>1.4923076923076917</v>
      </c>
      <c r="AC52">
        <f t="shared" si="9"/>
        <v>2.4923076923076914</v>
      </c>
      <c r="AD52">
        <f t="shared" si="10"/>
        <v>3.4923076923076914</v>
      </c>
      <c r="AE52">
        <f t="shared" si="11"/>
        <v>4.4923076923076914</v>
      </c>
      <c r="AF52">
        <f t="shared" si="12"/>
        <v>5.4923076923076914</v>
      </c>
    </row>
    <row r="53" spans="1:32" x14ac:dyDescent="0.25">
      <c r="A53" t="s">
        <v>22</v>
      </c>
      <c r="B53" t="s">
        <v>129</v>
      </c>
      <c r="C53">
        <v>42</v>
      </c>
      <c r="D53" t="s">
        <v>130</v>
      </c>
      <c r="E53" t="s">
        <v>323</v>
      </c>
      <c r="F53">
        <v>6</v>
      </c>
      <c r="G53">
        <v>3</v>
      </c>
      <c r="H53" t="s">
        <v>261</v>
      </c>
      <c r="I53">
        <v>60</v>
      </c>
      <c r="J53">
        <v>20</v>
      </c>
      <c r="K53">
        <v>100</v>
      </c>
      <c r="L53">
        <v>80</v>
      </c>
      <c r="R53">
        <f t="shared" si="2"/>
        <v>60</v>
      </c>
      <c r="S53">
        <f t="shared" si="3"/>
        <v>20</v>
      </c>
      <c r="T53">
        <f t="shared" si="4"/>
        <v>100</v>
      </c>
      <c r="U53">
        <f t="shared" si="5"/>
        <v>80</v>
      </c>
      <c r="V53">
        <f t="shared" si="6"/>
        <v>-100</v>
      </c>
      <c r="AA53">
        <f t="shared" si="7"/>
        <v>0.4961538461538455</v>
      </c>
      <c r="AB53">
        <f t="shared" si="8"/>
        <v>1.4961538461538455</v>
      </c>
      <c r="AC53">
        <f t="shared" si="9"/>
        <v>2.4961538461538453</v>
      </c>
      <c r="AD53">
        <f t="shared" si="10"/>
        <v>3.4961538461538453</v>
      </c>
      <c r="AE53">
        <f t="shared" si="11"/>
        <v>4.4961538461538453</v>
      </c>
      <c r="AF53">
        <f t="shared" si="12"/>
        <v>5.4961538461538453</v>
      </c>
    </row>
    <row r="54" spans="1:32" x14ac:dyDescent="0.25">
      <c r="A54" t="s">
        <v>37</v>
      </c>
      <c r="B54" t="s">
        <v>131</v>
      </c>
      <c r="C54">
        <v>34</v>
      </c>
      <c r="D54" t="s">
        <v>132</v>
      </c>
      <c r="E54" t="s">
        <v>324</v>
      </c>
      <c r="F54">
        <v>6</v>
      </c>
      <c r="G54">
        <v>3</v>
      </c>
      <c r="H54" t="s">
        <v>261</v>
      </c>
      <c r="I54">
        <v>0</v>
      </c>
      <c r="J54">
        <v>40</v>
      </c>
      <c r="K54">
        <v>100</v>
      </c>
      <c r="L54">
        <v>70</v>
      </c>
      <c r="R54">
        <f t="shared" si="2"/>
        <v>0</v>
      </c>
      <c r="S54">
        <f t="shared" si="3"/>
        <v>40</v>
      </c>
      <c r="T54">
        <f t="shared" si="4"/>
        <v>100</v>
      </c>
      <c r="U54">
        <f t="shared" si="5"/>
        <v>70</v>
      </c>
      <c r="V54">
        <f t="shared" si="6"/>
        <v>-100</v>
      </c>
      <c r="AA54">
        <f t="shared" si="7"/>
        <v>0.49999999999999933</v>
      </c>
      <c r="AB54">
        <f t="shared" si="8"/>
        <v>1.4999999999999993</v>
      </c>
      <c r="AC54">
        <f t="shared" si="9"/>
        <v>2.4999999999999991</v>
      </c>
      <c r="AD54">
        <f t="shared" si="10"/>
        <v>3.4999999999999991</v>
      </c>
      <c r="AE54">
        <f t="shared" si="11"/>
        <v>4.4999999999999991</v>
      </c>
      <c r="AF54">
        <f t="shared" si="12"/>
        <v>5.4999999999999991</v>
      </c>
    </row>
    <row r="55" spans="1:32" x14ac:dyDescent="0.25">
      <c r="A55" t="s">
        <v>37</v>
      </c>
      <c r="B55" t="s">
        <v>133</v>
      </c>
      <c r="C55">
        <v>57</v>
      </c>
      <c r="D55" t="s">
        <v>134</v>
      </c>
      <c r="E55" t="s">
        <v>325</v>
      </c>
      <c r="F55">
        <v>6</v>
      </c>
      <c r="G55">
        <v>3</v>
      </c>
      <c r="H55" t="s">
        <v>261</v>
      </c>
      <c r="I55">
        <v>20</v>
      </c>
      <c r="J55">
        <v>30</v>
      </c>
      <c r="K55">
        <v>60</v>
      </c>
      <c r="L55">
        <v>70</v>
      </c>
      <c r="R55">
        <f t="shared" si="2"/>
        <v>20</v>
      </c>
      <c r="S55">
        <f t="shared" si="3"/>
        <v>30</v>
      </c>
      <c r="T55">
        <f t="shared" si="4"/>
        <v>60</v>
      </c>
      <c r="U55">
        <f t="shared" si="5"/>
        <v>70</v>
      </c>
      <c r="V55">
        <f t="shared" si="6"/>
        <v>-100</v>
      </c>
      <c r="AA55">
        <f t="shared" si="7"/>
        <v>0.50384615384615317</v>
      </c>
      <c r="AB55">
        <f t="shared" si="8"/>
        <v>1.5038461538461532</v>
      </c>
      <c r="AC55">
        <f t="shared" si="9"/>
        <v>2.5038461538461529</v>
      </c>
      <c r="AD55">
        <f t="shared" si="10"/>
        <v>3.5038461538461529</v>
      </c>
      <c r="AE55">
        <f t="shared" si="11"/>
        <v>4.5038461538461529</v>
      </c>
      <c r="AF55">
        <f t="shared" si="12"/>
        <v>5.5038461538461529</v>
      </c>
    </row>
    <row r="56" spans="1:32" x14ac:dyDescent="0.25">
      <c r="A56" t="s">
        <v>37</v>
      </c>
      <c r="B56" t="s">
        <v>135</v>
      </c>
      <c r="C56">
        <v>56</v>
      </c>
      <c r="D56" t="s">
        <v>136</v>
      </c>
      <c r="E56" t="s">
        <v>326</v>
      </c>
      <c r="F56">
        <v>6</v>
      </c>
      <c r="G56">
        <v>3</v>
      </c>
      <c r="H56" t="s">
        <v>261</v>
      </c>
      <c r="I56">
        <v>0</v>
      </c>
      <c r="J56">
        <v>20</v>
      </c>
      <c r="K56">
        <v>30</v>
      </c>
      <c r="L56">
        <v>40</v>
      </c>
      <c r="R56">
        <f t="shared" si="2"/>
        <v>0</v>
      </c>
      <c r="S56">
        <f t="shared" si="3"/>
        <v>20</v>
      </c>
      <c r="T56">
        <f t="shared" si="4"/>
        <v>30</v>
      </c>
      <c r="U56">
        <f t="shared" si="5"/>
        <v>40</v>
      </c>
      <c r="V56">
        <f t="shared" si="6"/>
        <v>-100</v>
      </c>
      <c r="AA56">
        <f t="shared" si="7"/>
        <v>0.507692307692307</v>
      </c>
      <c r="AB56">
        <f t="shared" si="8"/>
        <v>1.507692307692307</v>
      </c>
      <c r="AC56">
        <f t="shared" si="9"/>
        <v>2.5076923076923068</v>
      </c>
      <c r="AD56">
        <f t="shared" si="10"/>
        <v>3.5076923076923068</v>
      </c>
      <c r="AE56">
        <f t="shared" si="11"/>
        <v>4.5076923076923068</v>
      </c>
      <c r="AF56">
        <f t="shared" si="12"/>
        <v>5.5076923076923068</v>
      </c>
    </row>
    <row r="57" spans="1:32" x14ac:dyDescent="0.25">
      <c r="D57" t="s">
        <v>137</v>
      </c>
      <c r="E57" t="s">
        <v>327</v>
      </c>
      <c r="F57">
        <v>6</v>
      </c>
      <c r="G57">
        <v>3</v>
      </c>
      <c r="H57" t="s">
        <v>261</v>
      </c>
      <c r="I57">
        <v>20</v>
      </c>
      <c r="K57">
        <v>90</v>
      </c>
      <c r="L57">
        <v>80</v>
      </c>
      <c r="R57">
        <f t="shared" si="2"/>
        <v>20</v>
      </c>
      <c r="S57">
        <f t="shared" si="3"/>
        <v>-100</v>
      </c>
      <c r="T57">
        <f t="shared" si="4"/>
        <v>90</v>
      </c>
      <c r="U57">
        <f t="shared" si="5"/>
        <v>80</v>
      </c>
      <c r="V57">
        <f t="shared" si="6"/>
        <v>-100</v>
      </c>
      <c r="AA57">
        <f t="shared" si="7"/>
        <v>0.51153846153846083</v>
      </c>
      <c r="AB57">
        <f t="shared" si="8"/>
        <v>1.5115384615384608</v>
      </c>
      <c r="AC57">
        <f t="shared" si="9"/>
        <v>2.5115384615384606</v>
      </c>
      <c r="AD57">
        <f t="shared" si="10"/>
        <v>3.5115384615384606</v>
      </c>
      <c r="AE57">
        <f t="shared" si="11"/>
        <v>4.5115384615384606</v>
      </c>
      <c r="AF57">
        <f t="shared" si="12"/>
        <v>5.5115384615384606</v>
      </c>
    </row>
    <row r="58" spans="1:32" x14ac:dyDescent="0.25">
      <c r="A58" t="s">
        <v>113</v>
      </c>
      <c r="B58" t="s">
        <v>138</v>
      </c>
      <c r="C58">
        <v>44</v>
      </c>
      <c r="D58" t="s">
        <v>139</v>
      </c>
      <c r="E58" t="s">
        <v>328</v>
      </c>
      <c r="F58">
        <v>6</v>
      </c>
      <c r="G58">
        <v>3</v>
      </c>
      <c r="H58" t="s">
        <v>261</v>
      </c>
      <c r="I58">
        <v>10</v>
      </c>
      <c r="J58">
        <v>50</v>
      </c>
      <c r="K58">
        <v>75</v>
      </c>
      <c r="L58">
        <v>75</v>
      </c>
      <c r="R58">
        <f t="shared" si="2"/>
        <v>10</v>
      </c>
      <c r="S58">
        <f t="shared" si="3"/>
        <v>50</v>
      </c>
      <c r="T58">
        <f t="shared" si="4"/>
        <v>75</v>
      </c>
      <c r="U58">
        <f t="shared" si="5"/>
        <v>75</v>
      </c>
      <c r="V58">
        <f t="shared" si="6"/>
        <v>-100</v>
      </c>
      <c r="AA58">
        <f t="shared" si="7"/>
        <v>0.51538461538461466</v>
      </c>
      <c r="AB58">
        <f t="shared" si="8"/>
        <v>1.5153846153846147</v>
      </c>
      <c r="AC58">
        <f t="shared" si="9"/>
        <v>2.5153846153846144</v>
      </c>
      <c r="AD58">
        <f t="shared" si="10"/>
        <v>3.5153846153846144</v>
      </c>
      <c r="AE58">
        <f t="shared" si="11"/>
        <v>4.5153846153846144</v>
      </c>
      <c r="AF58">
        <f t="shared" si="12"/>
        <v>5.5153846153846144</v>
      </c>
    </row>
    <row r="59" spans="1:32" x14ac:dyDescent="0.25">
      <c r="A59" t="s">
        <v>31</v>
      </c>
      <c r="B59" t="s">
        <v>32</v>
      </c>
      <c r="C59">
        <v>47</v>
      </c>
      <c r="D59" t="s">
        <v>140</v>
      </c>
      <c r="E59" t="s">
        <v>329</v>
      </c>
      <c r="F59">
        <v>6</v>
      </c>
      <c r="G59">
        <v>3</v>
      </c>
      <c r="H59" t="s">
        <v>261</v>
      </c>
      <c r="I59">
        <v>10</v>
      </c>
      <c r="J59">
        <v>100</v>
      </c>
      <c r="K59">
        <v>100</v>
      </c>
      <c r="L59">
        <v>30</v>
      </c>
      <c r="R59">
        <f t="shared" si="2"/>
        <v>10</v>
      </c>
      <c r="S59">
        <f t="shared" si="3"/>
        <v>100</v>
      </c>
      <c r="T59">
        <f t="shared" si="4"/>
        <v>100</v>
      </c>
      <c r="U59">
        <f t="shared" si="5"/>
        <v>30</v>
      </c>
      <c r="V59">
        <f t="shared" si="6"/>
        <v>-100</v>
      </c>
      <c r="AA59">
        <f t="shared" si="7"/>
        <v>0.5192307692307685</v>
      </c>
      <c r="AB59">
        <f t="shared" si="8"/>
        <v>1.5192307692307685</v>
      </c>
      <c r="AC59">
        <f t="shared" si="9"/>
        <v>2.5192307692307683</v>
      </c>
      <c r="AD59">
        <f t="shared" si="10"/>
        <v>3.5192307692307683</v>
      </c>
      <c r="AE59">
        <f t="shared" si="11"/>
        <v>4.5192307692307683</v>
      </c>
      <c r="AF59">
        <f t="shared" si="12"/>
        <v>5.5192307692307683</v>
      </c>
    </row>
    <row r="60" spans="1:32" x14ac:dyDescent="0.25">
      <c r="A60" t="s">
        <v>37</v>
      </c>
      <c r="B60" t="s">
        <v>141</v>
      </c>
      <c r="C60">
        <v>44</v>
      </c>
      <c r="D60" t="s">
        <v>142</v>
      </c>
      <c r="E60" t="s">
        <v>143</v>
      </c>
      <c r="F60">
        <v>6</v>
      </c>
      <c r="G60">
        <v>3</v>
      </c>
      <c r="H60" t="s">
        <v>261</v>
      </c>
      <c r="R60">
        <f t="shared" si="2"/>
        <v>-100</v>
      </c>
      <c r="S60">
        <f t="shared" si="3"/>
        <v>-100</v>
      </c>
      <c r="T60">
        <f t="shared" si="4"/>
        <v>-100</v>
      </c>
      <c r="U60">
        <f t="shared" si="5"/>
        <v>-100</v>
      </c>
      <c r="V60">
        <f t="shared" si="6"/>
        <v>-100</v>
      </c>
      <c r="AA60">
        <f t="shared" si="7"/>
        <v>0.52307692307692233</v>
      </c>
      <c r="AB60">
        <f t="shared" si="8"/>
        <v>1.5230769230769223</v>
      </c>
      <c r="AC60">
        <f t="shared" si="9"/>
        <v>2.5230769230769221</v>
      </c>
      <c r="AD60">
        <f t="shared" si="10"/>
        <v>3.5230769230769221</v>
      </c>
      <c r="AE60">
        <f t="shared" si="11"/>
        <v>4.5230769230769221</v>
      </c>
      <c r="AF60">
        <f t="shared" si="12"/>
        <v>5.5230769230769221</v>
      </c>
    </row>
    <row r="61" spans="1:32" x14ac:dyDescent="0.25">
      <c r="A61" t="s">
        <v>144</v>
      </c>
      <c r="B61" t="s">
        <v>145</v>
      </c>
      <c r="C61">
        <v>61</v>
      </c>
      <c r="D61" t="s">
        <v>146</v>
      </c>
      <c r="E61" t="s">
        <v>330</v>
      </c>
      <c r="F61">
        <v>6</v>
      </c>
      <c r="G61">
        <v>3</v>
      </c>
      <c r="H61" t="s">
        <v>261</v>
      </c>
      <c r="I61">
        <v>0</v>
      </c>
      <c r="J61">
        <v>70</v>
      </c>
      <c r="K61">
        <v>0</v>
      </c>
      <c r="L61">
        <v>70</v>
      </c>
      <c r="R61">
        <f t="shared" si="2"/>
        <v>0</v>
      </c>
      <c r="S61">
        <f t="shared" si="3"/>
        <v>70</v>
      </c>
      <c r="T61">
        <f t="shared" si="4"/>
        <v>0</v>
      </c>
      <c r="U61">
        <f t="shared" si="5"/>
        <v>70</v>
      </c>
      <c r="V61">
        <f t="shared" si="6"/>
        <v>-100</v>
      </c>
      <c r="AA61">
        <f t="shared" si="7"/>
        <v>0.52692307692307616</v>
      </c>
      <c r="AB61">
        <f t="shared" si="8"/>
        <v>1.5269230769230762</v>
      </c>
      <c r="AC61">
        <f t="shared" si="9"/>
        <v>2.5269230769230759</v>
      </c>
      <c r="AD61">
        <f t="shared" si="10"/>
        <v>3.5269230769230759</v>
      </c>
      <c r="AE61">
        <f t="shared" si="11"/>
        <v>4.5269230769230759</v>
      </c>
      <c r="AF61">
        <f t="shared" si="12"/>
        <v>5.5269230769230759</v>
      </c>
    </row>
    <row r="62" spans="1:32" x14ac:dyDescent="0.25">
      <c r="A62" t="s">
        <v>75</v>
      </c>
      <c r="B62" t="s">
        <v>147</v>
      </c>
      <c r="D62" t="s">
        <v>148</v>
      </c>
      <c r="E62" t="s">
        <v>331</v>
      </c>
      <c r="F62">
        <v>6</v>
      </c>
      <c r="G62">
        <v>3</v>
      </c>
      <c r="H62" t="s">
        <v>261</v>
      </c>
      <c r="I62">
        <v>0</v>
      </c>
      <c r="J62">
        <v>70</v>
      </c>
      <c r="K62">
        <v>80</v>
      </c>
      <c r="L62">
        <v>60</v>
      </c>
      <c r="R62">
        <f t="shared" si="2"/>
        <v>0</v>
      </c>
      <c r="S62">
        <f t="shared" si="3"/>
        <v>70</v>
      </c>
      <c r="T62">
        <f t="shared" si="4"/>
        <v>80</v>
      </c>
      <c r="U62">
        <f t="shared" si="5"/>
        <v>60</v>
      </c>
      <c r="V62">
        <f t="shared" si="6"/>
        <v>-100</v>
      </c>
      <c r="AA62">
        <f t="shared" si="7"/>
        <v>0.53076923076922999</v>
      </c>
      <c r="AB62">
        <f t="shared" si="8"/>
        <v>1.53076923076923</v>
      </c>
      <c r="AC62">
        <f t="shared" si="9"/>
        <v>2.5307692307692298</v>
      </c>
      <c r="AD62">
        <f t="shared" si="10"/>
        <v>3.5307692307692298</v>
      </c>
      <c r="AE62">
        <f t="shared" si="11"/>
        <v>4.5307692307692298</v>
      </c>
      <c r="AF62">
        <f t="shared" si="12"/>
        <v>5.5307692307692298</v>
      </c>
    </row>
    <row r="63" spans="1:32" x14ac:dyDescent="0.25">
      <c r="A63" t="s">
        <v>13</v>
      </c>
      <c r="B63" t="s">
        <v>149</v>
      </c>
      <c r="C63">
        <v>36</v>
      </c>
      <c r="D63" t="s">
        <v>150</v>
      </c>
      <c r="E63" t="s">
        <v>332</v>
      </c>
      <c r="F63">
        <v>6</v>
      </c>
      <c r="G63">
        <v>3</v>
      </c>
      <c r="H63" t="s">
        <v>261</v>
      </c>
      <c r="I63">
        <v>10</v>
      </c>
      <c r="J63">
        <v>50</v>
      </c>
      <c r="K63">
        <v>90</v>
      </c>
      <c r="L63">
        <v>75</v>
      </c>
      <c r="R63">
        <f t="shared" si="2"/>
        <v>10</v>
      </c>
      <c r="S63">
        <f t="shared" si="3"/>
        <v>50</v>
      </c>
      <c r="T63">
        <f t="shared" si="4"/>
        <v>90</v>
      </c>
      <c r="U63">
        <f t="shared" si="5"/>
        <v>75</v>
      </c>
      <c r="V63">
        <f t="shared" si="6"/>
        <v>-100</v>
      </c>
      <c r="AA63">
        <f t="shared" si="7"/>
        <v>0.53461538461538383</v>
      </c>
      <c r="AB63">
        <f t="shared" si="8"/>
        <v>1.5346153846153838</v>
      </c>
      <c r="AC63">
        <f t="shared" si="9"/>
        <v>2.5346153846153836</v>
      </c>
      <c r="AD63">
        <f t="shared" si="10"/>
        <v>3.5346153846153836</v>
      </c>
      <c r="AE63">
        <f t="shared" si="11"/>
        <v>4.5346153846153836</v>
      </c>
      <c r="AF63">
        <f t="shared" si="12"/>
        <v>5.5346153846153836</v>
      </c>
    </row>
    <row r="64" spans="1:32" x14ac:dyDescent="0.25">
      <c r="A64" t="s">
        <v>113</v>
      </c>
      <c r="B64" t="s">
        <v>151</v>
      </c>
      <c r="C64">
        <v>65</v>
      </c>
      <c r="D64" t="s">
        <v>152</v>
      </c>
      <c r="E64" t="s">
        <v>333</v>
      </c>
      <c r="F64">
        <v>6</v>
      </c>
      <c r="G64">
        <v>3</v>
      </c>
      <c r="H64" t="s">
        <v>261</v>
      </c>
      <c r="R64">
        <f t="shared" si="2"/>
        <v>-100</v>
      </c>
      <c r="S64">
        <f t="shared" si="3"/>
        <v>-100</v>
      </c>
      <c r="T64">
        <f t="shared" si="4"/>
        <v>-100</v>
      </c>
      <c r="U64">
        <f t="shared" si="5"/>
        <v>-100</v>
      </c>
      <c r="V64">
        <f t="shared" si="6"/>
        <v>-100</v>
      </c>
      <c r="AA64">
        <f t="shared" si="7"/>
        <v>0.53846153846153766</v>
      </c>
      <c r="AB64">
        <f t="shared" si="8"/>
        <v>1.5384615384615377</v>
      </c>
      <c r="AC64">
        <f t="shared" si="9"/>
        <v>2.5384615384615374</v>
      </c>
      <c r="AD64">
        <f t="shared" si="10"/>
        <v>3.5384615384615374</v>
      </c>
      <c r="AE64">
        <f t="shared" si="11"/>
        <v>4.5384615384615374</v>
      </c>
      <c r="AF64">
        <f t="shared" si="12"/>
        <v>5.5384615384615374</v>
      </c>
    </row>
    <row r="65" spans="1:32" x14ac:dyDescent="0.25">
      <c r="A65" t="s">
        <v>9</v>
      </c>
      <c r="B65" t="s">
        <v>153</v>
      </c>
      <c r="C65">
        <v>53</v>
      </c>
      <c r="D65" t="s">
        <v>154</v>
      </c>
      <c r="E65" t="s">
        <v>334</v>
      </c>
      <c r="F65">
        <v>6</v>
      </c>
      <c r="G65">
        <v>3</v>
      </c>
      <c r="H65" t="s">
        <v>261</v>
      </c>
      <c r="I65">
        <v>10</v>
      </c>
      <c r="J65">
        <v>80</v>
      </c>
      <c r="K65">
        <v>50</v>
      </c>
      <c r="L65">
        <v>50</v>
      </c>
      <c r="R65">
        <f t="shared" si="2"/>
        <v>10</v>
      </c>
      <c r="S65">
        <f t="shared" si="3"/>
        <v>80</v>
      </c>
      <c r="T65">
        <f t="shared" si="4"/>
        <v>50</v>
      </c>
      <c r="U65">
        <f t="shared" si="5"/>
        <v>50</v>
      </c>
      <c r="V65">
        <f t="shared" si="6"/>
        <v>-100</v>
      </c>
      <c r="AA65">
        <f t="shared" si="7"/>
        <v>0.54230769230769149</v>
      </c>
      <c r="AB65">
        <f t="shared" si="8"/>
        <v>1.5423076923076915</v>
      </c>
      <c r="AC65">
        <f t="shared" si="9"/>
        <v>2.5423076923076913</v>
      </c>
      <c r="AD65">
        <f t="shared" si="10"/>
        <v>3.5423076923076913</v>
      </c>
      <c r="AE65">
        <f t="shared" si="11"/>
        <v>4.5423076923076913</v>
      </c>
      <c r="AF65">
        <f t="shared" si="12"/>
        <v>5.5423076923076913</v>
      </c>
    </row>
    <row r="66" spans="1:32" x14ac:dyDescent="0.25">
      <c r="A66" t="s">
        <v>22</v>
      </c>
      <c r="B66" t="s">
        <v>155</v>
      </c>
      <c r="C66">
        <v>44</v>
      </c>
      <c r="D66" t="s">
        <v>156</v>
      </c>
      <c r="E66" t="s">
        <v>157</v>
      </c>
      <c r="F66">
        <v>6</v>
      </c>
      <c r="G66">
        <v>3</v>
      </c>
      <c r="H66" t="s">
        <v>261</v>
      </c>
      <c r="I66">
        <v>5</v>
      </c>
      <c r="J66">
        <v>25</v>
      </c>
      <c r="K66">
        <v>80</v>
      </c>
      <c r="L66">
        <v>80</v>
      </c>
      <c r="M66">
        <v>0</v>
      </c>
      <c r="R66">
        <f t="shared" si="2"/>
        <v>5</v>
      </c>
      <c r="S66">
        <f t="shared" si="3"/>
        <v>25</v>
      </c>
      <c r="T66">
        <f t="shared" si="4"/>
        <v>80</v>
      </c>
      <c r="U66">
        <f t="shared" si="5"/>
        <v>80</v>
      </c>
      <c r="V66">
        <f t="shared" si="6"/>
        <v>0</v>
      </c>
      <c r="AA66">
        <f t="shared" si="7"/>
        <v>0.54615384615384532</v>
      </c>
      <c r="AB66">
        <f t="shared" si="8"/>
        <v>1.5461538461538453</v>
      </c>
      <c r="AC66">
        <f t="shared" si="9"/>
        <v>2.5461538461538451</v>
      </c>
      <c r="AD66">
        <f t="shared" si="10"/>
        <v>3.5461538461538451</v>
      </c>
      <c r="AE66">
        <f t="shared" si="11"/>
        <v>4.5461538461538451</v>
      </c>
      <c r="AF66">
        <f t="shared" si="12"/>
        <v>5.5461538461538451</v>
      </c>
    </row>
    <row r="67" spans="1:32" x14ac:dyDescent="0.25">
      <c r="A67" t="s">
        <v>75</v>
      </c>
      <c r="B67" t="s">
        <v>158</v>
      </c>
      <c r="C67">
        <v>71</v>
      </c>
      <c r="D67" t="s">
        <v>159</v>
      </c>
      <c r="E67" t="s">
        <v>335</v>
      </c>
      <c r="F67">
        <v>6</v>
      </c>
      <c r="G67">
        <v>3</v>
      </c>
      <c r="H67" t="s">
        <v>261</v>
      </c>
      <c r="I67">
        <v>0</v>
      </c>
      <c r="J67">
        <v>0</v>
      </c>
      <c r="K67">
        <v>80</v>
      </c>
      <c r="L67">
        <v>80</v>
      </c>
      <c r="R67">
        <f t="shared" ref="R67:R101" si="13">IF(I67="",-100,I67)</f>
        <v>0</v>
      </c>
      <c r="S67">
        <f t="shared" ref="S67:S101" si="14">IF(J67="",-100,J67)</f>
        <v>0</v>
      </c>
      <c r="T67">
        <f t="shared" ref="T67:T101" si="15">IF(K67="",-100,K67)</f>
        <v>80</v>
      </c>
      <c r="U67">
        <f t="shared" ref="U67:U101" si="16">IF(L67="",-100,L67)</f>
        <v>80</v>
      </c>
      <c r="V67">
        <f t="shared" ref="V67:V101" si="17">IF(M67="",-100,M67)</f>
        <v>-100</v>
      </c>
      <c r="AA67">
        <f t="shared" ref="AA67:AA106" si="18">AA66+$AG$8</f>
        <v>0.54999999999999916</v>
      </c>
      <c r="AB67">
        <f t="shared" si="8"/>
        <v>1.5499999999999992</v>
      </c>
      <c r="AC67">
        <f t="shared" si="9"/>
        <v>2.5499999999999989</v>
      </c>
      <c r="AD67">
        <f t="shared" si="10"/>
        <v>3.5499999999999989</v>
      </c>
      <c r="AE67">
        <f t="shared" si="11"/>
        <v>4.5499999999999989</v>
      </c>
      <c r="AF67">
        <f t="shared" si="12"/>
        <v>5.5499999999999989</v>
      </c>
    </row>
    <row r="68" spans="1:32" x14ac:dyDescent="0.25">
      <c r="A68" t="s">
        <v>37</v>
      </c>
      <c r="B68" t="s">
        <v>160</v>
      </c>
      <c r="C68">
        <v>47</v>
      </c>
      <c r="D68" t="s">
        <v>161</v>
      </c>
      <c r="E68" t="s">
        <v>336</v>
      </c>
      <c r="F68">
        <v>6</v>
      </c>
      <c r="G68">
        <v>3</v>
      </c>
      <c r="H68" t="s">
        <v>261</v>
      </c>
      <c r="I68">
        <v>30</v>
      </c>
      <c r="J68">
        <v>30</v>
      </c>
      <c r="K68">
        <v>100</v>
      </c>
      <c r="L68">
        <v>80</v>
      </c>
      <c r="R68">
        <f t="shared" si="13"/>
        <v>30</v>
      </c>
      <c r="S68">
        <f t="shared" si="14"/>
        <v>30</v>
      </c>
      <c r="T68">
        <f t="shared" si="15"/>
        <v>100</v>
      </c>
      <c r="U68">
        <f t="shared" si="16"/>
        <v>80</v>
      </c>
      <c r="V68">
        <f t="shared" si="17"/>
        <v>-100</v>
      </c>
      <c r="AA68">
        <f t="shared" si="18"/>
        <v>0.55384615384615299</v>
      </c>
      <c r="AB68">
        <f t="shared" si="8"/>
        <v>1.553846153846153</v>
      </c>
      <c r="AC68">
        <f t="shared" si="9"/>
        <v>2.5538461538461528</v>
      </c>
      <c r="AD68">
        <f t="shared" si="10"/>
        <v>3.5538461538461528</v>
      </c>
      <c r="AE68">
        <f t="shared" si="11"/>
        <v>4.5538461538461528</v>
      </c>
      <c r="AF68">
        <f t="shared" si="12"/>
        <v>5.5538461538461528</v>
      </c>
    </row>
    <row r="69" spans="1:32" x14ac:dyDescent="0.25">
      <c r="A69" t="s">
        <v>13</v>
      </c>
      <c r="B69" t="s">
        <v>162</v>
      </c>
      <c r="C69">
        <v>46</v>
      </c>
      <c r="D69" t="s">
        <v>163</v>
      </c>
      <c r="E69" t="s">
        <v>337</v>
      </c>
      <c r="F69">
        <v>6</v>
      </c>
      <c r="G69">
        <v>3</v>
      </c>
      <c r="H69" t="s">
        <v>261</v>
      </c>
      <c r="I69">
        <v>10</v>
      </c>
      <c r="J69">
        <v>80</v>
      </c>
      <c r="K69">
        <v>90</v>
      </c>
      <c r="L69">
        <v>50</v>
      </c>
      <c r="N69" t="s">
        <v>338</v>
      </c>
      <c r="R69">
        <f t="shared" si="13"/>
        <v>10</v>
      </c>
      <c r="S69">
        <f t="shared" si="14"/>
        <v>80</v>
      </c>
      <c r="T69">
        <f t="shared" si="15"/>
        <v>90</v>
      </c>
      <c r="U69">
        <f t="shared" si="16"/>
        <v>50</v>
      </c>
      <c r="V69">
        <f t="shared" si="17"/>
        <v>-100</v>
      </c>
      <c r="AA69">
        <f t="shared" si="18"/>
        <v>0.55769230769230682</v>
      </c>
      <c r="AB69">
        <f t="shared" si="8"/>
        <v>1.5576923076923068</v>
      </c>
      <c r="AC69">
        <f t="shared" si="9"/>
        <v>2.5576923076923066</v>
      </c>
      <c r="AD69">
        <f t="shared" si="10"/>
        <v>3.5576923076923066</v>
      </c>
      <c r="AE69">
        <f t="shared" si="11"/>
        <v>4.5576923076923066</v>
      </c>
      <c r="AF69">
        <f t="shared" si="12"/>
        <v>5.5576923076923066</v>
      </c>
    </row>
    <row r="70" spans="1:32" x14ac:dyDescent="0.25">
      <c r="A70" t="s">
        <v>9</v>
      </c>
      <c r="B70" t="s">
        <v>164</v>
      </c>
      <c r="C70">
        <v>54</v>
      </c>
      <c r="D70" t="s">
        <v>165</v>
      </c>
      <c r="E70" t="s">
        <v>339</v>
      </c>
      <c r="F70">
        <v>6</v>
      </c>
      <c r="G70">
        <v>3</v>
      </c>
      <c r="H70" t="s">
        <v>261</v>
      </c>
      <c r="I70">
        <v>10</v>
      </c>
      <c r="J70">
        <v>20</v>
      </c>
      <c r="K70">
        <v>68</v>
      </c>
      <c r="L70">
        <v>54</v>
      </c>
      <c r="R70">
        <f t="shared" si="13"/>
        <v>10</v>
      </c>
      <c r="S70">
        <f t="shared" si="14"/>
        <v>20</v>
      </c>
      <c r="T70">
        <f t="shared" si="15"/>
        <v>68</v>
      </c>
      <c r="U70">
        <f t="shared" si="16"/>
        <v>54</v>
      </c>
      <c r="V70">
        <f t="shared" si="17"/>
        <v>-100</v>
      </c>
      <c r="AA70">
        <f t="shared" si="18"/>
        <v>0.56153846153846065</v>
      </c>
      <c r="AB70">
        <f t="shared" si="8"/>
        <v>1.5615384615384607</v>
      </c>
      <c r="AC70">
        <f t="shared" si="9"/>
        <v>2.5615384615384604</v>
      </c>
      <c r="AD70">
        <f t="shared" si="10"/>
        <v>3.5615384615384604</v>
      </c>
      <c r="AE70">
        <f t="shared" si="11"/>
        <v>4.5615384615384604</v>
      </c>
      <c r="AF70">
        <f t="shared" si="12"/>
        <v>5.5615384615384604</v>
      </c>
    </row>
    <row r="71" spans="1:32" x14ac:dyDescent="0.25">
      <c r="A71" t="s">
        <v>31</v>
      </c>
      <c r="B71" t="s">
        <v>32</v>
      </c>
      <c r="C71">
        <v>40</v>
      </c>
      <c r="D71" t="s">
        <v>166</v>
      </c>
      <c r="E71" t="s">
        <v>340</v>
      </c>
      <c r="F71">
        <v>6</v>
      </c>
      <c r="G71">
        <v>3</v>
      </c>
      <c r="H71" t="s">
        <v>261</v>
      </c>
      <c r="R71">
        <f t="shared" si="13"/>
        <v>-100</v>
      </c>
      <c r="S71">
        <f t="shared" si="14"/>
        <v>-100</v>
      </c>
      <c r="T71">
        <f t="shared" si="15"/>
        <v>-100</v>
      </c>
      <c r="U71">
        <f t="shared" si="16"/>
        <v>-100</v>
      </c>
      <c r="V71">
        <f t="shared" si="17"/>
        <v>-100</v>
      </c>
      <c r="AA71">
        <f t="shared" si="18"/>
        <v>0.56538461538461449</v>
      </c>
      <c r="AB71">
        <f t="shared" si="8"/>
        <v>1.5653846153846145</v>
      </c>
      <c r="AC71">
        <f t="shared" si="9"/>
        <v>2.5653846153846143</v>
      </c>
      <c r="AD71">
        <f t="shared" si="10"/>
        <v>3.5653846153846143</v>
      </c>
      <c r="AE71">
        <f t="shared" si="11"/>
        <v>4.5653846153846143</v>
      </c>
      <c r="AF71">
        <f t="shared" si="12"/>
        <v>5.5653846153846143</v>
      </c>
    </row>
    <row r="72" spans="1:32" x14ac:dyDescent="0.25">
      <c r="A72" t="s">
        <v>167</v>
      </c>
      <c r="B72" t="s">
        <v>168</v>
      </c>
      <c r="C72">
        <v>49</v>
      </c>
      <c r="D72" t="s">
        <v>169</v>
      </c>
      <c r="E72" t="s">
        <v>341</v>
      </c>
      <c r="F72">
        <v>6</v>
      </c>
      <c r="G72">
        <v>3</v>
      </c>
      <c r="H72" t="s">
        <v>261</v>
      </c>
      <c r="I72">
        <v>20</v>
      </c>
      <c r="J72">
        <v>80</v>
      </c>
      <c r="K72">
        <v>50</v>
      </c>
      <c r="L72">
        <v>40</v>
      </c>
      <c r="R72">
        <f t="shared" si="13"/>
        <v>20</v>
      </c>
      <c r="S72">
        <f t="shared" si="14"/>
        <v>80</v>
      </c>
      <c r="T72">
        <f t="shared" si="15"/>
        <v>50</v>
      </c>
      <c r="U72">
        <f t="shared" si="16"/>
        <v>40</v>
      </c>
      <c r="V72">
        <f t="shared" si="17"/>
        <v>-100</v>
      </c>
      <c r="AA72">
        <f t="shared" si="18"/>
        <v>0.56923076923076832</v>
      </c>
      <c r="AB72">
        <f t="shared" ref="AB72:AB101" si="19">AA72+1</f>
        <v>1.5692307692307683</v>
      </c>
      <c r="AC72">
        <f t="shared" ref="AC72:AC101" si="20">AB72+1</f>
        <v>2.5692307692307681</v>
      </c>
      <c r="AD72">
        <f t="shared" ref="AD72:AD101" si="21">AC72+1</f>
        <v>3.5692307692307681</v>
      </c>
      <c r="AE72">
        <f t="shared" ref="AE72:AE101" si="22">AD72+1</f>
        <v>4.5692307692307681</v>
      </c>
      <c r="AF72">
        <f t="shared" ref="AF72:AF101" si="23">AE72+1</f>
        <v>5.5692307692307681</v>
      </c>
    </row>
    <row r="73" spans="1:32" x14ac:dyDescent="0.25">
      <c r="A73" t="s">
        <v>170</v>
      </c>
      <c r="B73" t="s">
        <v>171</v>
      </c>
      <c r="C73">
        <v>41</v>
      </c>
      <c r="D73" t="s">
        <v>172</v>
      </c>
      <c r="E73" t="s">
        <v>342</v>
      </c>
      <c r="F73">
        <v>6</v>
      </c>
      <c r="G73">
        <v>3</v>
      </c>
      <c r="H73" t="s">
        <v>261</v>
      </c>
      <c r="I73">
        <v>10</v>
      </c>
      <c r="J73">
        <v>40</v>
      </c>
      <c r="K73">
        <v>70</v>
      </c>
      <c r="L73">
        <v>90</v>
      </c>
      <c r="R73">
        <f t="shared" si="13"/>
        <v>10</v>
      </c>
      <c r="S73">
        <f t="shared" si="14"/>
        <v>40</v>
      </c>
      <c r="T73">
        <f t="shared" si="15"/>
        <v>70</v>
      </c>
      <c r="U73">
        <f t="shared" si="16"/>
        <v>90</v>
      </c>
      <c r="V73">
        <f t="shared" si="17"/>
        <v>-100</v>
      </c>
      <c r="AA73">
        <f t="shared" si="18"/>
        <v>0.57307692307692215</v>
      </c>
      <c r="AB73">
        <f t="shared" si="19"/>
        <v>1.5730769230769222</v>
      </c>
      <c r="AC73">
        <f t="shared" si="20"/>
        <v>2.5730769230769219</v>
      </c>
      <c r="AD73">
        <f t="shared" si="21"/>
        <v>3.5730769230769219</v>
      </c>
      <c r="AE73">
        <f t="shared" si="22"/>
        <v>4.5730769230769219</v>
      </c>
      <c r="AF73">
        <f t="shared" si="23"/>
        <v>5.5730769230769219</v>
      </c>
    </row>
    <row r="74" spans="1:32" x14ac:dyDescent="0.25">
      <c r="A74" t="s">
        <v>9</v>
      </c>
      <c r="B74" t="s">
        <v>343</v>
      </c>
      <c r="C74">
        <v>37</v>
      </c>
      <c r="D74" t="s">
        <v>344</v>
      </c>
      <c r="E74" t="s">
        <v>345</v>
      </c>
      <c r="F74">
        <v>6</v>
      </c>
      <c r="G74">
        <v>3</v>
      </c>
      <c r="H74" t="s">
        <v>261</v>
      </c>
      <c r="I74">
        <v>5</v>
      </c>
      <c r="J74">
        <v>70</v>
      </c>
      <c r="K74">
        <v>50</v>
      </c>
      <c r="L74">
        <v>30</v>
      </c>
      <c r="R74">
        <f t="shared" si="13"/>
        <v>5</v>
      </c>
      <c r="S74">
        <f t="shared" si="14"/>
        <v>70</v>
      </c>
      <c r="T74">
        <f t="shared" si="15"/>
        <v>50</v>
      </c>
      <c r="U74">
        <f t="shared" si="16"/>
        <v>30</v>
      </c>
      <c r="V74">
        <f t="shared" si="17"/>
        <v>-100</v>
      </c>
      <c r="AA74">
        <f t="shared" si="18"/>
        <v>0.57692307692307598</v>
      </c>
      <c r="AB74">
        <f t="shared" si="19"/>
        <v>1.576923076923076</v>
      </c>
      <c r="AC74">
        <f t="shared" si="20"/>
        <v>2.5769230769230758</v>
      </c>
      <c r="AD74">
        <f t="shared" si="21"/>
        <v>3.5769230769230758</v>
      </c>
      <c r="AE74">
        <f t="shared" si="22"/>
        <v>4.5769230769230758</v>
      </c>
      <c r="AF74">
        <f t="shared" si="23"/>
        <v>5.5769230769230758</v>
      </c>
    </row>
    <row r="75" spans="1:32" x14ac:dyDescent="0.25">
      <c r="A75" t="s">
        <v>173</v>
      </c>
      <c r="B75" t="s">
        <v>174</v>
      </c>
      <c r="C75">
        <v>39</v>
      </c>
      <c r="D75" t="s">
        <v>175</v>
      </c>
      <c r="E75" t="s">
        <v>346</v>
      </c>
      <c r="F75">
        <v>6</v>
      </c>
      <c r="G75">
        <v>3</v>
      </c>
      <c r="H75" t="s">
        <v>261</v>
      </c>
      <c r="I75">
        <v>1</v>
      </c>
      <c r="J75">
        <v>50</v>
      </c>
      <c r="K75">
        <v>50</v>
      </c>
      <c r="L75">
        <v>5</v>
      </c>
      <c r="R75">
        <f t="shared" si="13"/>
        <v>1</v>
      </c>
      <c r="S75">
        <f t="shared" si="14"/>
        <v>50</v>
      </c>
      <c r="T75">
        <f t="shared" si="15"/>
        <v>50</v>
      </c>
      <c r="U75">
        <f t="shared" si="16"/>
        <v>5</v>
      </c>
      <c r="V75">
        <f t="shared" si="17"/>
        <v>-100</v>
      </c>
      <c r="AA75">
        <f t="shared" si="18"/>
        <v>0.58076923076922982</v>
      </c>
      <c r="AB75">
        <f t="shared" si="19"/>
        <v>1.5807692307692298</v>
      </c>
      <c r="AC75">
        <f t="shared" si="20"/>
        <v>2.5807692307692296</v>
      </c>
      <c r="AD75">
        <f t="shared" si="21"/>
        <v>3.5807692307692296</v>
      </c>
      <c r="AE75">
        <f t="shared" si="22"/>
        <v>4.5807692307692296</v>
      </c>
      <c r="AF75">
        <f t="shared" si="23"/>
        <v>5.5807692307692296</v>
      </c>
    </row>
    <row r="76" spans="1:32" x14ac:dyDescent="0.25">
      <c r="A76" t="s">
        <v>31</v>
      </c>
      <c r="B76" t="s">
        <v>32</v>
      </c>
      <c r="C76">
        <v>59</v>
      </c>
      <c r="D76" t="s">
        <v>176</v>
      </c>
      <c r="E76" t="s">
        <v>347</v>
      </c>
      <c r="F76">
        <v>6</v>
      </c>
      <c r="G76">
        <v>3</v>
      </c>
      <c r="H76" t="s">
        <v>261</v>
      </c>
      <c r="I76">
        <v>0</v>
      </c>
      <c r="J76">
        <v>50</v>
      </c>
      <c r="K76">
        <v>100</v>
      </c>
      <c r="L76">
        <v>75</v>
      </c>
      <c r="R76">
        <f t="shared" si="13"/>
        <v>0</v>
      </c>
      <c r="S76">
        <f t="shared" si="14"/>
        <v>50</v>
      </c>
      <c r="T76">
        <f t="shared" si="15"/>
        <v>100</v>
      </c>
      <c r="U76">
        <f t="shared" si="16"/>
        <v>75</v>
      </c>
      <c r="V76">
        <f t="shared" si="17"/>
        <v>-100</v>
      </c>
      <c r="AA76">
        <f t="shared" si="18"/>
        <v>0.58461538461538365</v>
      </c>
      <c r="AB76">
        <f t="shared" si="19"/>
        <v>1.5846153846153836</v>
      </c>
      <c r="AC76">
        <f t="shared" si="20"/>
        <v>2.5846153846153834</v>
      </c>
      <c r="AD76">
        <f t="shared" si="21"/>
        <v>3.5846153846153834</v>
      </c>
      <c r="AE76">
        <f t="shared" si="22"/>
        <v>4.5846153846153834</v>
      </c>
      <c r="AF76">
        <f t="shared" si="23"/>
        <v>5.5846153846153834</v>
      </c>
    </row>
    <row r="77" spans="1:32" x14ac:dyDescent="0.25">
      <c r="A77" t="s">
        <v>22</v>
      </c>
      <c r="B77" t="s">
        <v>177</v>
      </c>
      <c r="C77">
        <v>55</v>
      </c>
      <c r="D77" t="s">
        <v>178</v>
      </c>
      <c r="E77" t="s">
        <v>348</v>
      </c>
      <c r="F77">
        <v>6</v>
      </c>
      <c r="G77">
        <v>3</v>
      </c>
      <c r="H77" t="s">
        <v>261</v>
      </c>
      <c r="R77">
        <f t="shared" si="13"/>
        <v>-100</v>
      </c>
      <c r="S77">
        <f t="shared" si="14"/>
        <v>-100</v>
      </c>
      <c r="T77">
        <f t="shared" si="15"/>
        <v>-100</v>
      </c>
      <c r="U77">
        <f t="shared" si="16"/>
        <v>-100</v>
      </c>
      <c r="V77">
        <f t="shared" si="17"/>
        <v>-100</v>
      </c>
      <c r="AA77">
        <f t="shared" si="18"/>
        <v>0.58846153846153748</v>
      </c>
      <c r="AB77">
        <f t="shared" si="19"/>
        <v>1.5884615384615375</v>
      </c>
      <c r="AC77">
        <f t="shared" si="20"/>
        <v>2.5884615384615373</v>
      </c>
      <c r="AD77">
        <f t="shared" si="21"/>
        <v>3.5884615384615373</v>
      </c>
      <c r="AE77">
        <f t="shared" si="22"/>
        <v>4.5884615384615373</v>
      </c>
      <c r="AF77">
        <f t="shared" si="23"/>
        <v>5.5884615384615373</v>
      </c>
    </row>
    <row r="78" spans="1:32" x14ac:dyDescent="0.25">
      <c r="A78" t="s">
        <v>13</v>
      </c>
      <c r="B78" t="s">
        <v>179</v>
      </c>
      <c r="C78">
        <v>45</v>
      </c>
      <c r="D78" t="s">
        <v>180</v>
      </c>
      <c r="E78" t="s">
        <v>349</v>
      </c>
      <c r="F78">
        <v>6</v>
      </c>
      <c r="G78">
        <v>3</v>
      </c>
      <c r="H78" t="s">
        <v>261</v>
      </c>
      <c r="I78">
        <v>1</v>
      </c>
      <c r="J78">
        <v>50</v>
      </c>
      <c r="K78">
        <v>1</v>
      </c>
      <c r="L78">
        <v>25</v>
      </c>
      <c r="N78" t="s">
        <v>350</v>
      </c>
      <c r="R78">
        <f t="shared" si="13"/>
        <v>1</v>
      </c>
      <c r="S78">
        <f t="shared" si="14"/>
        <v>50</v>
      </c>
      <c r="T78">
        <f t="shared" si="15"/>
        <v>1</v>
      </c>
      <c r="U78">
        <f t="shared" si="16"/>
        <v>25</v>
      </c>
      <c r="V78">
        <f t="shared" si="17"/>
        <v>-100</v>
      </c>
      <c r="AA78">
        <f t="shared" si="18"/>
        <v>0.59230769230769131</v>
      </c>
      <c r="AB78">
        <f t="shared" si="19"/>
        <v>1.5923076923076913</v>
      </c>
      <c r="AC78">
        <f t="shared" si="20"/>
        <v>2.5923076923076911</v>
      </c>
      <c r="AD78">
        <f t="shared" si="21"/>
        <v>3.5923076923076911</v>
      </c>
      <c r="AE78">
        <f t="shared" si="22"/>
        <v>4.5923076923076911</v>
      </c>
      <c r="AF78">
        <f t="shared" si="23"/>
        <v>5.5923076923076911</v>
      </c>
    </row>
    <row r="79" spans="1:32" x14ac:dyDescent="0.25">
      <c r="A79" t="s">
        <v>16</v>
      </c>
      <c r="B79" t="s">
        <v>181</v>
      </c>
      <c r="C79">
        <v>42</v>
      </c>
      <c r="D79" t="s">
        <v>182</v>
      </c>
      <c r="E79" t="s">
        <v>351</v>
      </c>
      <c r="F79">
        <v>6</v>
      </c>
      <c r="G79">
        <v>3</v>
      </c>
      <c r="H79" t="s">
        <v>261</v>
      </c>
      <c r="I79">
        <v>0</v>
      </c>
      <c r="J79">
        <v>20</v>
      </c>
      <c r="K79">
        <v>70</v>
      </c>
      <c r="L79">
        <v>70</v>
      </c>
      <c r="R79">
        <f t="shared" si="13"/>
        <v>0</v>
      </c>
      <c r="S79">
        <f t="shared" si="14"/>
        <v>20</v>
      </c>
      <c r="T79">
        <f t="shared" si="15"/>
        <v>70</v>
      </c>
      <c r="U79">
        <f t="shared" si="16"/>
        <v>70</v>
      </c>
      <c r="V79">
        <f t="shared" si="17"/>
        <v>-100</v>
      </c>
      <c r="AA79">
        <f t="shared" si="18"/>
        <v>0.59615384615384515</v>
      </c>
      <c r="AB79">
        <f t="shared" si="19"/>
        <v>1.5961538461538451</v>
      </c>
      <c r="AC79">
        <f t="shared" si="20"/>
        <v>2.5961538461538449</v>
      </c>
      <c r="AD79">
        <f t="shared" si="21"/>
        <v>3.5961538461538449</v>
      </c>
      <c r="AE79">
        <f t="shared" si="22"/>
        <v>4.5961538461538449</v>
      </c>
      <c r="AF79">
        <f t="shared" si="23"/>
        <v>5.5961538461538449</v>
      </c>
    </row>
    <row r="80" spans="1:32" x14ac:dyDescent="0.25">
      <c r="A80" t="s">
        <v>16</v>
      </c>
      <c r="B80" t="s">
        <v>183</v>
      </c>
      <c r="C80">
        <v>24</v>
      </c>
      <c r="D80" t="s">
        <v>184</v>
      </c>
      <c r="E80" t="s">
        <v>352</v>
      </c>
      <c r="F80">
        <v>6</v>
      </c>
      <c r="G80">
        <v>3</v>
      </c>
      <c r="H80" t="s">
        <v>261</v>
      </c>
      <c r="I80">
        <v>5</v>
      </c>
      <c r="J80">
        <v>55</v>
      </c>
      <c r="K80">
        <v>90</v>
      </c>
      <c r="L80">
        <v>90</v>
      </c>
      <c r="R80">
        <f t="shared" si="13"/>
        <v>5</v>
      </c>
      <c r="S80">
        <f t="shared" si="14"/>
        <v>55</v>
      </c>
      <c r="T80">
        <f t="shared" si="15"/>
        <v>90</v>
      </c>
      <c r="U80">
        <f t="shared" si="16"/>
        <v>90</v>
      </c>
      <c r="V80">
        <f t="shared" si="17"/>
        <v>-100</v>
      </c>
      <c r="AA80">
        <f t="shared" si="18"/>
        <v>0.59999999999999898</v>
      </c>
      <c r="AB80">
        <f t="shared" si="19"/>
        <v>1.599999999999999</v>
      </c>
      <c r="AC80">
        <f t="shared" si="20"/>
        <v>2.5999999999999988</v>
      </c>
      <c r="AD80">
        <f t="shared" si="21"/>
        <v>3.5999999999999988</v>
      </c>
      <c r="AE80">
        <f t="shared" si="22"/>
        <v>4.5999999999999988</v>
      </c>
      <c r="AF80">
        <f t="shared" si="23"/>
        <v>5.5999999999999988</v>
      </c>
    </row>
    <row r="81" spans="1:32" x14ac:dyDescent="0.25">
      <c r="A81" t="s">
        <v>16</v>
      </c>
      <c r="B81" t="s">
        <v>185</v>
      </c>
      <c r="C81">
        <v>25</v>
      </c>
      <c r="D81" t="s">
        <v>186</v>
      </c>
      <c r="E81" t="s">
        <v>353</v>
      </c>
      <c r="F81">
        <v>6</v>
      </c>
      <c r="G81">
        <v>3</v>
      </c>
      <c r="H81" t="s">
        <v>261</v>
      </c>
      <c r="I81">
        <v>40</v>
      </c>
      <c r="J81">
        <v>90</v>
      </c>
      <c r="K81">
        <v>60</v>
      </c>
      <c r="L81">
        <v>70</v>
      </c>
      <c r="R81">
        <f t="shared" si="13"/>
        <v>40</v>
      </c>
      <c r="S81">
        <f t="shared" si="14"/>
        <v>90</v>
      </c>
      <c r="T81">
        <f t="shared" si="15"/>
        <v>60</v>
      </c>
      <c r="U81">
        <f t="shared" si="16"/>
        <v>70</v>
      </c>
      <c r="V81">
        <f t="shared" si="17"/>
        <v>-100</v>
      </c>
      <c r="AA81">
        <f t="shared" si="18"/>
        <v>0.60384615384615281</v>
      </c>
      <c r="AB81">
        <f t="shared" si="19"/>
        <v>1.6038461538461528</v>
      </c>
      <c r="AC81">
        <f t="shared" si="20"/>
        <v>2.6038461538461526</v>
      </c>
      <c r="AD81">
        <f t="shared" si="21"/>
        <v>3.6038461538461526</v>
      </c>
      <c r="AE81">
        <f t="shared" si="22"/>
        <v>4.6038461538461526</v>
      </c>
      <c r="AF81">
        <f t="shared" si="23"/>
        <v>5.6038461538461526</v>
      </c>
    </row>
    <row r="82" spans="1:32" x14ac:dyDescent="0.25">
      <c r="A82" t="s">
        <v>16</v>
      </c>
      <c r="B82" t="s">
        <v>187</v>
      </c>
      <c r="C82">
        <v>36</v>
      </c>
      <c r="D82" t="s">
        <v>188</v>
      </c>
      <c r="E82" t="s">
        <v>354</v>
      </c>
      <c r="F82">
        <v>6</v>
      </c>
      <c r="G82">
        <v>3</v>
      </c>
      <c r="H82" t="s">
        <v>261</v>
      </c>
      <c r="R82">
        <f t="shared" si="13"/>
        <v>-100</v>
      </c>
      <c r="S82">
        <f t="shared" si="14"/>
        <v>-100</v>
      </c>
      <c r="T82">
        <f t="shared" si="15"/>
        <v>-100</v>
      </c>
      <c r="U82">
        <f t="shared" si="16"/>
        <v>-100</v>
      </c>
      <c r="V82">
        <f t="shared" si="17"/>
        <v>-100</v>
      </c>
      <c r="AA82">
        <f t="shared" si="18"/>
        <v>0.60769230769230664</v>
      </c>
      <c r="AB82">
        <f t="shared" si="19"/>
        <v>1.6076923076923066</v>
      </c>
      <c r="AC82">
        <f t="shared" si="20"/>
        <v>2.6076923076923064</v>
      </c>
      <c r="AD82">
        <f t="shared" si="21"/>
        <v>3.6076923076923064</v>
      </c>
      <c r="AE82">
        <f t="shared" si="22"/>
        <v>4.6076923076923064</v>
      </c>
      <c r="AF82">
        <f t="shared" si="23"/>
        <v>5.6076923076923064</v>
      </c>
    </row>
    <row r="83" spans="1:32" x14ac:dyDescent="0.25">
      <c r="A83" t="s">
        <v>16</v>
      </c>
      <c r="B83" t="s">
        <v>189</v>
      </c>
      <c r="C83">
        <v>41</v>
      </c>
      <c r="D83" t="s">
        <v>190</v>
      </c>
      <c r="E83" t="s">
        <v>355</v>
      </c>
      <c r="F83">
        <v>6</v>
      </c>
      <c r="G83">
        <v>3</v>
      </c>
      <c r="H83" t="s">
        <v>261</v>
      </c>
      <c r="I83">
        <v>50</v>
      </c>
      <c r="J83">
        <v>50</v>
      </c>
      <c r="K83">
        <v>50</v>
      </c>
      <c r="L83">
        <v>100</v>
      </c>
      <c r="R83">
        <f t="shared" si="13"/>
        <v>50</v>
      </c>
      <c r="S83">
        <f t="shared" si="14"/>
        <v>50</v>
      </c>
      <c r="T83">
        <f t="shared" si="15"/>
        <v>50</v>
      </c>
      <c r="U83">
        <f t="shared" si="16"/>
        <v>100</v>
      </c>
      <c r="V83">
        <f t="shared" si="17"/>
        <v>-100</v>
      </c>
      <c r="AA83">
        <f t="shared" si="18"/>
        <v>0.61153846153846048</v>
      </c>
      <c r="AB83">
        <f t="shared" si="19"/>
        <v>1.6115384615384605</v>
      </c>
      <c r="AC83">
        <f t="shared" si="20"/>
        <v>2.6115384615384603</v>
      </c>
      <c r="AD83">
        <f t="shared" si="21"/>
        <v>3.6115384615384603</v>
      </c>
      <c r="AE83">
        <f t="shared" si="22"/>
        <v>4.6115384615384603</v>
      </c>
      <c r="AF83">
        <f t="shared" si="23"/>
        <v>5.6115384615384603</v>
      </c>
    </row>
    <row r="84" spans="1:32" x14ac:dyDescent="0.25">
      <c r="A84" t="s">
        <v>16</v>
      </c>
      <c r="B84" t="s">
        <v>191</v>
      </c>
      <c r="C84">
        <v>33</v>
      </c>
      <c r="D84" t="s">
        <v>192</v>
      </c>
      <c r="E84" t="s">
        <v>356</v>
      </c>
      <c r="F84">
        <v>6</v>
      </c>
      <c r="G84">
        <v>3</v>
      </c>
      <c r="H84" t="s">
        <v>261</v>
      </c>
      <c r="I84">
        <v>10</v>
      </c>
      <c r="J84">
        <v>75</v>
      </c>
      <c r="K84">
        <v>40</v>
      </c>
      <c r="L84">
        <v>80</v>
      </c>
      <c r="R84">
        <f t="shared" si="13"/>
        <v>10</v>
      </c>
      <c r="S84">
        <f t="shared" si="14"/>
        <v>75</v>
      </c>
      <c r="T84">
        <f t="shared" si="15"/>
        <v>40</v>
      </c>
      <c r="U84">
        <f t="shared" si="16"/>
        <v>80</v>
      </c>
      <c r="V84">
        <f t="shared" si="17"/>
        <v>-100</v>
      </c>
      <c r="AA84">
        <f t="shared" si="18"/>
        <v>0.61538461538461431</v>
      </c>
      <c r="AB84">
        <f t="shared" si="19"/>
        <v>1.6153846153846143</v>
      </c>
      <c r="AC84">
        <f t="shared" si="20"/>
        <v>2.6153846153846141</v>
      </c>
      <c r="AD84">
        <f t="shared" si="21"/>
        <v>3.6153846153846141</v>
      </c>
      <c r="AE84">
        <f t="shared" si="22"/>
        <v>4.6153846153846141</v>
      </c>
      <c r="AF84">
        <f t="shared" si="23"/>
        <v>5.6153846153846141</v>
      </c>
    </row>
    <row r="85" spans="1:32" x14ac:dyDescent="0.25">
      <c r="A85" t="s">
        <v>16</v>
      </c>
      <c r="B85" t="s">
        <v>183</v>
      </c>
      <c r="C85">
        <v>26</v>
      </c>
      <c r="D85" t="s">
        <v>193</v>
      </c>
      <c r="E85" t="s">
        <v>357</v>
      </c>
      <c r="F85">
        <v>6</v>
      </c>
      <c r="G85">
        <v>3</v>
      </c>
      <c r="H85" t="s">
        <v>261</v>
      </c>
      <c r="R85">
        <f t="shared" si="13"/>
        <v>-100</v>
      </c>
      <c r="S85">
        <f t="shared" si="14"/>
        <v>-100</v>
      </c>
      <c r="T85">
        <f t="shared" si="15"/>
        <v>-100</v>
      </c>
      <c r="U85">
        <f t="shared" si="16"/>
        <v>-100</v>
      </c>
      <c r="V85">
        <f t="shared" si="17"/>
        <v>-100</v>
      </c>
      <c r="AA85">
        <f t="shared" si="18"/>
        <v>0.61923076923076814</v>
      </c>
      <c r="AB85">
        <f t="shared" si="19"/>
        <v>1.6192307692307681</v>
      </c>
      <c r="AC85">
        <f t="shared" si="20"/>
        <v>2.6192307692307679</v>
      </c>
      <c r="AD85">
        <f t="shared" si="21"/>
        <v>3.6192307692307679</v>
      </c>
      <c r="AE85">
        <f t="shared" si="22"/>
        <v>4.6192307692307679</v>
      </c>
      <c r="AF85">
        <f t="shared" si="23"/>
        <v>5.6192307692307679</v>
      </c>
    </row>
    <row r="86" spans="1:32" x14ac:dyDescent="0.25">
      <c r="A86" t="s">
        <v>13</v>
      </c>
      <c r="B86" t="s">
        <v>14</v>
      </c>
      <c r="C86">
        <v>23</v>
      </c>
      <c r="D86" t="s">
        <v>194</v>
      </c>
      <c r="E86" t="s">
        <v>358</v>
      </c>
      <c r="F86">
        <v>6</v>
      </c>
      <c r="G86">
        <v>3</v>
      </c>
      <c r="H86" t="s">
        <v>261</v>
      </c>
      <c r="I86">
        <v>10</v>
      </c>
      <c r="J86">
        <v>90</v>
      </c>
      <c r="K86">
        <v>50</v>
      </c>
      <c r="L86">
        <v>50</v>
      </c>
      <c r="R86">
        <f t="shared" si="13"/>
        <v>10</v>
      </c>
      <c r="S86">
        <f t="shared" si="14"/>
        <v>90</v>
      </c>
      <c r="T86">
        <f t="shared" si="15"/>
        <v>50</v>
      </c>
      <c r="U86">
        <f t="shared" si="16"/>
        <v>50</v>
      </c>
      <c r="V86">
        <f t="shared" si="17"/>
        <v>-100</v>
      </c>
      <c r="AA86">
        <f t="shared" si="18"/>
        <v>0.62307692307692197</v>
      </c>
      <c r="AB86">
        <f t="shared" si="19"/>
        <v>1.623076923076922</v>
      </c>
      <c r="AC86">
        <f t="shared" si="20"/>
        <v>2.6230769230769218</v>
      </c>
      <c r="AD86">
        <f t="shared" si="21"/>
        <v>3.6230769230769218</v>
      </c>
      <c r="AE86">
        <f t="shared" si="22"/>
        <v>4.6230769230769218</v>
      </c>
      <c r="AF86">
        <f t="shared" si="23"/>
        <v>5.6230769230769218</v>
      </c>
    </row>
    <row r="87" spans="1:32" x14ac:dyDescent="0.25">
      <c r="A87" t="s">
        <v>13</v>
      </c>
      <c r="B87" t="s">
        <v>195</v>
      </c>
      <c r="C87">
        <v>44</v>
      </c>
      <c r="D87" t="s">
        <v>196</v>
      </c>
      <c r="E87" t="s">
        <v>359</v>
      </c>
      <c r="F87">
        <v>6</v>
      </c>
      <c r="G87">
        <v>3</v>
      </c>
      <c r="H87" t="s">
        <v>261</v>
      </c>
      <c r="I87">
        <v>10</v>
      </c>
      <c r="J87">
        <v>30</v>
      </c>
      <c r="K87">
        <v>80</v>
      </c>
      <c r="L87">
        <v>60</v>
      </c>
      <c r="R87">
        <f t="shared" si="13"/>
        <v>10</v>
      </c>
      <c r="S87">
        <f t="shared" si="14"/>
        <v>30</v>
      </c>
      <c r="T87">
        <f t="shared" si="15"/>
        <v>80</v>
      </c>
      <c r="U87">
        <f t="shared" si="16"/>
        <v>60</v>
      </c>
      <c r="V87">
        <f t="shared" si="17"/>
        <v>-100</v>
      </c>
      <c r="AA87">
        <f t="shared" si="18"/>
        <v>0.62692307692307581</v>
      </c>
      <c r="AB87">
        <f t="shared" si="19"/>
        <v>1.6269230769230758</v>
      </c>
      <c r="AC87">
        <f t="shared" si="20"/>
        <v>2.6269230769230756</v>
      </c>
      <c r="AD87">
        <f t="shared" si="21"/>
        <v>3.6269230769230756</v>
      </c>
      <c r="AE87">
        <f t="shared" si="22"/>
        <v>4.6269230769230756</v>
      </c>
      <c r="AF87">
        <f t="shared" si="23"/>
        <v>5.6269230769230756</v>
      </c>
    </row>
    <row r="88" spans="1:32" x14ac:dyDescent="0.25">
      <c r="A88" t="s">
        <v>19</v>
      </c>
      <c r="B88" t="s">
        <v>197</v>
      </c>
      <c r="C88">
        <v>27</v>
      </c>
      <c r="D88" t="s">
        <v>198</v>
      </c>
      <c r="E88" t="s">
        <v>360</v>
      </c>
      <c r="F88">
        <v>6</v>
      </c>
      <c r="G88">
        <v>3</v>
      </c>
      <c r="H88" t="s">
        <v>261</v>
      </c>
      <c r="I88">
        <v>20</v>
      </c>
      <c r="J88">
        <v>70</v>
      </c>
      <c r="K88">
        <v>70</v>
      </c>
      <c r="L88">
        <v>90</v>
      </c>
      <c r="R88">
        <f t="shared" si="13"/>
        <v>20</v>
      </c>
      <c r="S88">
        <f t="shared" si="14"/>
        <v>70</v>
      </c>
      <c r="T88">
        <f t="shared" si="15"/>
        <v>70</v>
      </c>
      <c r="U88">
        <f t="shared" si="16"/>
        <v>90</v>
      </c>
      <c r="V88">
        <f t="shared" si="17"/>
        <v>-100</v>
      </c>
      <c r="AA88">
        <f t="shared" si="18"/>
        <v>0.63076923076922964</v>
      </c>
      <c r="AB88">
        <f t="shared" si="19"/>
        <v>1.6307692307692296</v>
      </c>
      <c r="AC88">
        <f t="shared" si="20"/>
        <v>2.6307692307692294</v>
      </c>
      <c r="AD88">
        <f t="shared" si="21"/>
        <v>3.6307692307692294</v>
      </c>
      <c r="AE88">
        <f t="shared" si="22"/>
        <v>4.6307692307692294</v>
      </c>
      <c r="AF88">
        <f t="shared" si="23"/>
        <v>5.6307692307692294</v>
      </c>
    </row>
    <row r="89" spans="1:32" x14ac:dyDescent="0.25">
      <c r="A89" t="s">
        <v>170</v>
      </c>
      <c r="B89" t="s">
        <v>91</v>
      </c>
      <c r="C89">
        <v>36</v>
      </c>
      <c r="D89" t="s">
        <v>199</v>
      </c>
      <c r="E89" t="s">
        <v>361</v>
      </c>
      <c r="F89">
        <v>6</v>
      </c>
      <c r="G89">
        <v>3</v>
      </c>
      <c r="H89" t="s">
        <v>261</v>
      </c>
      <c r="I89">
        <v>25</v>
      </c>
      <c r="J89">
        <v>25</v>
      </c>
      <c r="K89">
        <v>75</v>
      </c>
      <c r="L89">
        <v>75</v>
      </c>
      <c r="N89" t="s">
        <v>362</v>
      </c>
      <c r="R89">
        <f t="shared" si="13"/>
        <v>25</v>
      </c>
      <c r="S89">
        <f t="shared" si="14"/>
        <v>25</v>
      </c>
      <c r="T89">
        <f t="shared" si="15"/>
        <v>75</v>
      </c>
      <c r="U89">
        <f t="shared" si="16"/>
        <v>75</v>
      </c>
      <c r="V89">
        <f t="shared" si="17"/>
        <v>-100</v>
      </c>
      <c r="AA89">
        <f t="shared" si="18"/>
        <v>0.63461538461538347</v>
      </c>
      <c r="AB89">
        <f t="shared" si="19"/>
        <v>1.6346153846153835</v>
      </c>
      <c r="AC89">
        <f t="shared" si="20"/>
        <v>2.6346153846153832</v>
      </c>
      <c r="AD89">
        <f t="shared" si="21"/>
        <v>3.6346153846153832</v>
      </c>
      <c r="AE89">
        <f t="shared" si="22"/>
        <v>4.6346153846153832</v>
      </c>
      <c r="AF89">
        <f t="shared" si="23"/>
        <v>5.6346153846153832</v>
      </c>
    </row>
    <row r="90" spans="1:32" x14ac:dyDescent="0.25">
      <c r="A90" t="s">
        <v>13</v>
      </c>
      <c r="B90" t="s">
        <v>200</v>
      </c>
      <c r="C90">
        <v>54</v>
      </c>
      <c r="D90" t="s">
        <v>201</v>
      </c>
      <c r="E90" t="s">
        <v>363</v>
      </c>
      <c r="F90">
        <v>6</v>
      </c>
      <c r="G90">
        <v>3</v>
      </c>
      <c r="H90" t="s">
        <v>261</v>
      </c>
      <c r="I90">
        <v>40</v>
      </c>
      <c r="J90">
        <v>70</v>
      </c>
      <c r="K90">
        <v>70</v>
      </c>
      <c r="L90">
        <v>60</v>
      </c>
      <c r="R90">
        <f t="shared" si="13"/>
        <v>40</v>
      </c>
      <c r="S90">
        <f t="shared" si="14"/>
        <v>70</v>
      </c>
      <c r="T90">
        <f t="shared" si="15"/>
        <v>70</v>
      </c>
      <c r="U90">
        <f t="shared" si="16"/>
        <v>60</v>
      </c>
      <c r="V90">
        <f t="shared" si="17"/>
        <v>-100</v>
      </c>
      <c r="AA90">
        <f t="shared" si="18"/>
        <v>0.6384615384615373</v>
      </c>
      <c r="AB90">
        <f t="shared" si="19"/>
        <v>1.6384615384615373</v>
      </c>
      <c r="AC90">
        <f t="shared" si="20"/>
        <v>2.6384615384615371</v>
      </c>
      <c r="AD90">
        <f t="shared" si="21"/>
        <v>3.6384615384615371</v>
      </c>
      <c r="AE90">
        <f t="shared" si="22"/>
        <v>4.6384615384615371</v>
      </c>
      <c r="AF90">
        <f t="shared" si="23"/>
        <v>5.6384615384615371</v>
      </c>
    </row>
    <row r="91" spans="1:32" x14ac:dyDescent="0.25">
      <c r="B91" t="s">
        <v>202</v>
      </c>
      <c r="C91">
        <v>22</v>
      </c>
      <c r="D91" t="s">
        <v>203</v>
      </c>
      <c r="E91" t="s">
        <v>364</v>
      </c>
      <c r="F91">
        <v>6</v>
      </c>
      <c r="G91">
        <v>3</v>
      </c>
      <c r="H91" t="s">
        <v>261</v>
      </c>
      <c r="I91">
        <v>70</v>
      </c>
      <c r="J91">
        <v>25</v>
      </c>
      <c r="K91">
        <v>75</v>
      </c>
      <c r="L91">
        <v>50</v>
      </c>
      <c r="R91">
        <f t="shared" si="13"/>
        <v>70</v>
      </c>
      <c r="S91">
        <f t="shared" si="14"/>
        <v>25</v>
      </c>
      <c r="T91">
        <f t="shared" si="15"/>
        <v>75</v>
      </c>
      <c r="U91">
        <f t="shared" si="16"/>
        <v>50</v>
      </c>
      <c r="V91">
        <f t="shared" si="17"/>
        <v>-100</v>
      </c>
      <c r="AA91">
        <f t="shared" si="18"/>
        <v>0.64230769230769114</v>
      </c>
      <c r="AB91">
        <f t="shared" si="19"/>
        <v>1.6423076923076911</v>
      </c>
      <c r="AC91">
        <f t="shared" si="20"/>
        <v>2.6423076923076909</v>
      </c>
      <c r="AD91">
        <f t="shared" si="21"/>
        <v>3.6423076923076909</v>
      </c>
      <c r="AE91">
        <f t="shared" si="22"/>
        <v>4.6423076923076909</v>
      </c>
      <c r="AF91">
        <f t="shared" si="23"/>
        <v>5.6423076923076909</v>
      </c>
    </row>
    <row r="92" spans="1:32" x14ac:dyDescent="0.25">
      <c r="A92" t="s">
        <v>13</v>
      </c>
      <c r="B92" t="s">
        <v>204</v>
      </c>
      <c r="C92">
        <v>37</v>
      </c>
      <c r="D92" t="s">
        <v>205</v>
      </c>
      <c r="E92" t="s">
        <v>365</v>
      </c>
      <c r="F92">
        <v>6</v>
      </c>
      <c r="G92">
        <v>3</v>
      </c>
      <c r="H92" t="s">
        <v>261</v>
      </c>
      <c r="R92">
        <f t="shared" si="13"/>
        <v>-100</v>
      </c>
      <c r="S92">
        <f t="shared" si="14"/>
        <v>-100</v>
      </c>
      <c r="T92">
        <f t="shared" si="15"/>
        <v>-100</v>
      </c>
      <c r="U92">
        <f t="shared" si="16"/>
        <v>-100</v>
      </c>
      <c r="V92">
        <f t="shared" si="17"/>
        <v>-100</v>
      </c>
      <c r="AA92">
        <f t="shared" si="18"/>
        <v>0.64615384615384497</v>
      </c>
      <c r="AB92">
        <f t="shared" si="19"/>
        <v>1.646153846153845</v>
      </c>
      <c r="AC92">
        <f t="shared" si="20"/>
        <v>2.6461538461538447</v>
      </c>
      <c r="AD92">
        <f t="shared" si="21"/>
        <v>3.6461538461538447</v>
      </c>
      <c r="AE92">
        <f t="shared" si="22"/>
        <v>4.6461538461538447</v>
      </c>
      <c r="AF92">
        <f t="shared" si="23"/>
        <v>5.6461538461538447</v>
      </c>
    </row>
    <row r="93" spans="1:32" x14ac:dyDescent="0.25">
      <c r="A93" t="s">
        <v>75</v>
      </c>
      <c r="B93" t="s">
        <v>206</v>
      </c>
      <c r="C93">
        <v>38</v>
      </c>
      <c r="D93" t="s">
        <v>207</v>
      </c>
      <c r="E93" t="s">
        <v>366</v>
      </c>
      <c r="F93">
        <v>6</v>
      </c>
      <c r="G93">
        <v>3</v>
      </c>
      <c r="H93" t="s">
        <v>261</v>
      </c>
      <c r="I93">
        <v>0</v>
      </c>
      <c r="J93">
        <v>90</v>
      </c>
      <c r="K93">
        <v>30</v>
      </c>
      <c r="L93">
        <v>60</v>
      </c>
      <c r="R93">
        <f t="shared" si="13"/>
        <v>0</v>
      </c>
      <c r="S93">
        <f t="shared" si="14"/>
        <v>90</v>
      </c>
      <c r="T93">
        <f t="shared" si="15"/>
        <v>30</v>
      </c>
      <c r="U93">
        <f t="shared" si="16"/>
        <v>60</v>
      </c>
      <c r="V93">
        <f t="shared" si="17"/>
        <v>-100</v>
      </c>
      <c r="AA93">
        <f t="shared" si="18"/>
        <v>0.6499999999999988</v>
      </c>
      <c r="AB93">
        <f t="shared" si="19"/>
        <v>1.6499999999999988</v>
      </c>
      <c r="AC93">
        <f t="shared" si="20"/>
        <v>2.6499999999999986</v>
      </c>
      <c r="AD93">
        <f t="shared" si="21"/>
        <v>3.6499999999999986</v>
      </c>
      <c r="AE93">
        <f t="shared" si="22"/>
        <v>4.6499999999999986</v>
      </c>
      <c r="AF93">
        <f t="shared" si="23"/>
        <v>5.6499999999999986</v>
      </c>
    </row>
    <row r="94" spans="1:32" x14ac:dyDescent="0.25">
      <c r="A94" t="s">
        <v>13</v>
      </c>
      <c r="B94" t="s">
        <v>208</v>
      </c>
      <c r="C94">
        <v>25</v>
      </c>
      <c r="D94" t="s">
        <v>209</v>
      </c>
      <c r="E94" t="s">
        <v>367</v>
      </c>
      <c r="F94">
        <v>6</v>
      </c>
      <c r="G94">
        <v>3</v>
      </c>
      <c r="H94" t="s">
        <v>261</v>
      </c>
      <c r="I94">
        <v>5</v>
      </c>
      <c r="J94">
        <v>40</v>
      </c>
      <c r="K94">
        <v>35</v>
      </c>
      <c r="L94">
        <v>20</v>
      </c>
      <c r="R94">
        <f t="shared" si="13"/>
        <v>5</v>
      </c>
      <c r="S94">
        <f t="shared" si="14"/>
        <v>40</v>
      </c>
      <c r="T94">
        <f t="shared" si="15"/>
        <v>35</v>
      </c>
      <c r="U94">
        <f t="shared" si="16"/>
        <v>20</v>
      </c>
      <c r="V94">
        <f t="shared" si="17"/>
        <v>-100</v>
      </c>
      <c r="AA94">
        <f t="shared" si="18"/>
        <v>0.65384615384615263</v>
      </c>
      <c r="AB94">
        <f t="shared" si="19"/>
        <v>1.6538461538461526</v>
      </c>
      <c r="AC94">
        <f t="shared" si="20"/>
        <v>2.6538461538461524</v>
      </c>
      <c r="AD94">
        <f t="shared" si="21"/>
        <v>3.6538461538461524</v>
      </c>
      <c r="AE94">
        <f t="shared" si="22"/>
        <v>4.6538461538461524</v>
      </c>
      <c r="AF94">
        <f t="shared" si="23"/>
        <v>5.6538461538461524</v>
      </c>
    </row>
    <row r="95" spans="1:32" x14ac:dyDescent="0.25">
      <c r="A95" t="s">
        <v>113</v>
      </c>
      <c r="B95" t="s">
        <v>114</v>
      </c>
      <c r="C95">
        <v>26</v>
      </c>
      <c r="D95" t="s">
        <v>210</v>
      </c>
      <c r="E95" t="s">
        <v>368</v>
      </c>
      <c r="F95">
        <v>6</v>
      </c>
      <c r="G95">
        <v>3</v>
      </c>
      <c r="H95" t="s">
        <v>261</v>
      </c>
      <c r="R95">
        <f t="shared" si="13"/>
        <v>-100</v>
      </c>
      <c r="S95">
        <f t="shared" si="14"/>
        <v>-100</v>
      </c>
      <c r="T95">
        <f t="shared" si="15"/>
        <v>-100</v>
      </c>
      <c r="U95">
        <f t="shared" si="16"/>
        <v>-100</v>
      </c>
      <c r="V95">
        <f t="shared" si="17"/>
        <v>-100</v>
      </c>
      <c r="AA95">
        <f t="shared" si="18"/>
        <v>0.65769230769230647</v>
      </c>
      <c r="AB95">
        <f t="shared" si="19"/>
        <v>1.6576923076923065</v>
      </c>
      <c r="AC95">
        <f t="shared" si="20"/>
        <v>2.6576923076923062</v>
      </c>
      <c r="AD95">
        <f t="shared" si="21"/>
        <v>3.6576923076923062</v>
      </c>
      <c r="AE95">
        <f t="shared" si="22"/>
        <v>4.6576923076923062</v>
      </c>
      <c r="AF95">
        <f t="shared" si="23"/>
        <v>5.6576923076923062</v>
      </c>
    </row>
    <row r="96" spans="1:32" x14ac:dyDescent="0.25">
      <c r="A96" t="s">
        <v>13</v>
      </c>
      <c r="B96" t="s">
        <v>14</v>
      </c>
      <c r="C96">
        <v>33</v>
      </c>
      <c r="D96" t="s">
        <v>211</v>
      </c>
      <c r="E96" t="s">
        <v>369</v>
      </c>
      <c r="F96">
        <v>6</v>
      </c>
      <c r="G96">
        <v>3</v>
      </c>
      <c r="H96" t="s">
        <v>261</v>
      </c>
      <c r="R96">
        <f t="shared" si="13"/>
        <v>-100</v>
      </c>
      <c r="S96">
        <f t="shared" si="14"/>
        <v>-100</v>
      </c>
      <c r="T96">
        <f t="shared" si="15"/>
        <v>-100</v>
      </c>
      <c r="U96">
        <f t="shared" si="16"/>
        <v>-100</v>
      </c>
      <c r="V96">
        <f t="shared" si="17"/>
        <v>-100</v>
      </c>
      <c r="AA96">
        <f t="shared" si="18"/>
        <v>0.6615384615384603</v>
      </c>
      <c r="AB96">
        <f t="shared" si="19"/>
        <v>1.6615384615384603</v>
      </c>
      <c r="AC96">
        <f t="shared" si="20"/>
        <v>2.6615384615384601</v>
      </c>
      <c r="AD96">
        <f t="shared" si="21"/>
        <v>3.6615384615384601</v>
      </c>
      <c r="AE96">
        <f t="shared" si="22"/>
        <v>4.6615384615384601</v>
      </c>
      <c r="AF96">
        <f t="shared" si="23"/>
        <v>5.6615384615384601</v>
      </c>
    </row>
    <row r="97" spans="1:32" x14ac:dyDescent="0.25">
      <c r="A97" t="s">
        <v>16</v>
      </c>
      <c r="B97" t="s">
        <v>212</v>
      </c>
      <c r="C97">
        <v>40</v>
      </c>
      <c r="D97" t="s">
        <v>213</v>
      </c>
      <c r="E97" t="s">
        <v>370</v>
      </c>
      <c r="F97">
        <v>6</v>
      </c>
      <c r="G97">
        <v>3</v>
      </c>
      <c r="H97" t="s">
        <v>261</v>
      </c>
      <c r="I97">
        <v>0</v>
      </c>
      <c r="J97">
        <v>0</v>
      </c>
      <c r="K97">
        <v>100</v>
      </c>
      <c r="L97">
        <v>100</v>
      </c>
      <c r="R97">
        <f t="shared" si="13"/>
        <v>0</v>
      </c>
      <c r="S97">
        <f t="shared" si="14"/>
        <v>0</v>
      </c>
      <c r="T97">
        <f t="shared" si="15"/>
        <v>100</v>
      </c>
      <c r="U97">
        <f t="shared" si="16"/>
        <v>100</v>
      </c>
      <c r="V97">
        <f t="shared" si="17"/>
        <v>-100</v>
      </c>
      <c r="AA97">
        <f t="shared" si="18"/>
        <v>0.66538461538461413</v>
      </c>
      <c r="AB97">
        <f t="shared" si="19"/>
        <v>1.6653846153846141</v>
      </c>
      <c r="AC97">
        <f t="shared" si="20"/>
        <v>2.6653846153846139</v>
      </c>
      <c r="AD97">
        <f t="shared" si="21"/>
        <v>3.6653846153846139</v>
      </c>
      <c r="AE97">
        <f t="shared" si="22"/>
        <v>4.6653846153846139</v>
      </c>
      <c r="AF97">
        <f t="shared" si="23"/>
        <v>5.6653846153846139</v>
      </c>
    </row>
    <row r="98" spans="1:32" x14ac:dyDescent="0.25">
      <c r="A98" t="s">
        <v>19</v>
      </c>
      <c r="B98" t="s">
        <v>214</v>
      </c>
      <c r="C98">
        <v>49</v>
      </c>
      <c r="D98" t="s">
        <v>215</v>
      </c>
      <c r="E98" t="s">
        <v>371</v>
      </c>
      <c r="F98">
        <v>6</v>
      </c>
      <c r="G98">
        <v>3</v>
      </c>
      <c r="H98" t="s">
        <v>261</v>
      </c>
      <c r="I98">
        <v>0</v>
      </c>
      <c r="J98">
        <v>70</v>
      </c>
      <c r="K98">
        <v>60</v>
      </c>
      <c r="R98">
        <f t="shared" si="13"/>
        <v>0</v>
      </c>
      <c r="S98">
        <f t="shared" si="14"/>
        <v>70</v>
      </c>
      <c r="T98">
        <f t="shared" si="15"/>
        <v>60</v>
      </c>
      <c r="U98">
        <f t="shared" si="16"/>
        <v>-100</v>
      </c>
      <c r="V98">
        <f t="shared" si="17"/>
        <v>-100</v>
      </c>
      <c r="AA98">
        <f t="shared" si="18"/>
        <v>0.66923076923076796</v>
      </c>
      <c r="AB98">
        <f t="shared" si="19"/>
        <v>1.669230769230768</v>
      </c>
      <c r="AC98">
        <f t="shared" si="20"/>
        <v>2.6692307692307677</v>
      </c>
      <c r="AD98">
        <f t="shared" si="21"/>
        <v>3.6692307692307677</v>
      </c>
      <c r="AE98">
        <f t="shared" si="22"/>
        <v>4.6692307692307677</v>
      </c>
      <c r="AF98">
        <f t="shared" si="23"/>
        <v>5.6692307692307677</v>
      </c>
    </row>
    <row r="99" spans="1:32" x14ac:dyDescent="0.25">
      <c r="A99" t="s">
        <v>31</v>
      </c>
      <c r="B99" t="s">
        <v>216</v>
      </c>
      <c r="C99">
        <v>43</v>
      </c>
      <c r="D99" t="s">
        <v>217</v>
      </c>
      <c r="E99" t="s">
        <v>372</v>
      </c>
      <c r="F99">
        <v>6</v>
      </c>
      <c r="G99">
        <v>3</v>
      </c>
      <c r="H99" t="s">
        <v>261</v>
      </c>
      <c r="I99">
        <v>0</v>
      </c>
      <c r="J99">
        <v>0</v>
      </c>
      <c r="K99">
        <v>70</v>
      </c>
      <c r="L99">
        <v>50</v>
      </c>
      <c r="R99">
        <f t="shared" si="13"/>
        <v>0</v>
      </c>
      <c r="S99">
        <f t="shared" si="14"/>
        <v>0</v>
      </c>
      <c r="T99">
        <f t="shared" si="15"/>
        <v>70</v>
      </c>
      <c r="U99">
        <f t="shared" si="16"/>
        <v>50</v>
      </c>
      <c r="V99">
        <f t="shared" si="17"/>
        <v>-100</v>
      </c>
      <c r="AA99">
        <f t="shared" si="18"/>
        <v>0.6730769230769218</v>
      </c>
      <c r="AB99">
        <f t="shared" si="19"/>
        <v>1.6730769230769218</v>
      </c>
      <c r="AC99">
        <f t="shared" si="20"/>
        <v>2.6730769230769216</v>
      </c>
      <c r="AD99">
        <f t="shared" si="21"/>
        <v>3.6730769230769216</v>
      </c>
      <c r="AE99">
        <f t="shared" si="22"/>
        <v>4.6730769230769216</v>
      </c>
      <c r="AF99">
        <f t="shared" si="23"/>
        <v>5.6730769230769216</v>
      </c>
    </row>
    <row r="100" spans="1:32" x14ac:dyDescent="0.25">
      <c r="A100" t="s">
        <v>170</v>
      </c>
      <c r="B100" t="s">
        <v>218</v>
      </c>
      <c r="C100">
        <v>57</v>
      </c>
      <c r="D100" t="s">
        <v>219</v>
      </c>
      <c r="E100" t="s">
        <v>373</v>
      </c>
      <c r="F100">
        <v>6</v>
      </c>
      <c r="G100">
        <v>3</v>
      </c>
      <c r="H100" t="s">
        <v>261</v>
      </c>
      <c r="I100">
        <v>10</v>
      </c>
      <c r="J100">
        <v>0</v>
      </c>
      <c r="K100">
        <v>100</v>
      </c>
      <c r="L100">
        <v>100</v>
      </c>
      <c r="R100">
        <f t="shared" si="13"/>
        <v>10</v>
      </c>
      <c r="S100">
        <f t="shared" si="14"/>
        <v>0</v>
      </c>
      <c r="T100">
        <f t="shared" si="15"/>
        <v>100</v>
      </c>
      <c r="U100">
        <f t="shared" si="16"/>
        <v>100</v>
      </c>
      <c r="V100">
        <f t="shared" si="17"/>
        <v>-100</v>
      </c>
      <c r="AA100">
        <f t="shared" si="18"/>
        <v>0.67692307692307563</v>
      </c>
      <c r="AB100">
        <f t="shared" si="19"/>
        <v>1.6769230769230756</v>
      </c>
      <c r="AC100">
        <f t="shared" si="20"/>
        <v>2.6769230769230754</v>
      </c>
      <c r="AD100">
        <f t="shared" si="21"/>
        <v>3.6769230769230754</v>
      </c>
      <c r="AE100">
        <f t="shared" si="22"/>
        <v>4.6769230769230754</v>
      </c>
      <c r="AF100">
        <f t="shared" si="23"/>
        <v>5.6769230769230754</v>
      </c>
    </row>
    <row r="101" spans="1:32" x14ac:dyDescent="0.25">
      <c r="A101" t="s">
        <v>19</v>
      </c>
      <c r="B101" t="s">
        <v>197</v>
      </c>
      <c r="C101">
        <v>29</v>
      </c>
      <c r="D101" t="s">
        <v>220</v>
      </c>
      <c r="E101" t="s">
        <v>374</v>
      </c>
      <c r="F101">
        <v>6</v>
      </c>
      <c r="G101">
        <v>3</v>
      </c>
      <c r="H101" t="s">
        <v>261</v>
      </c>
      <c r="I101">
        <v>10</v>
      </c>
      <c r="J101">
        <v>70</v>
      </c>
      <c r="K101">
        <v>80</v>
      </c>
      <c r="L101">
        <v>40</v>
      </c>
      <c r="R101">
        <f t="shared" si="13"/>
        <v>10</v>
      </c>
      <c r="S101">
        <f t="shared" si="14"/>
        <v>70</v>
      </c>
      <c r="T101">
        <f t="shared" si="15"/>
        <v>80</v>
      </c>
      <c r="U101">
        <f t="shared" si="16"/>
        <v>40</v>
      </c>
      <c r="V101">
        <f t="shared" si="17"/>
        <v>-100</v>
      </c>
      <c r="AA101">
        <f t="shared" si="18"/>
        <v>0.68076923076922946</v>
      </c>
      <c r="AB101">
        <f t="shared" si="19"/>
        <v>1.6807692307692295</v>
      </c>
      <c r="AC101">
        <f t="shared" si="20"/>
        <v>2.6807692307692292</v>
      </c>
      <c r="AD101">
        <f t="shared" si="21"/>
        <v>3.6807692307692292</v>
      </c>
      <c r="AE101">
        <f t="shared" si="22"/>
        <v>4.6807692307692292</v>
      </c>
      <c r="AF101">
        <f t="shared" si="23"/>
        <v>5.6807692307692292</v>
      </c>
    </row>
    <row r="102" spans="1:32" x14ac:dyDescent="0.25">
      <c r="A102" t="s">
        <v>78</v>
      </c>
      <c r="B102" t="s">
        <v>197</v>
      </c>
      <c r="C102">
        <v>21</v>
      </c>
      <c r="D102" t="s">
        <v>221</v>
      </c>
      <c r="E102" t="s">
        <v>375</v>
      </c>
      <c r="F102">
        <v>6</v>
      </c>
      <c r="G102">
        <v>3</v>
      </c>
      <c r="H102" t="s">
        <v>261</v>
      </c>
      <c r="I102">
        <v>5</v>
      </c>
      <c r="J102">
        <v>40</v>
      </c>
      <c r="K102">
        <v>75</v>
      </c>
      <c r="L102">
        <v>40</v>
      </c>
      <c r="R102">
        <f t="shared" ref="R102:R106" si="24">IF(I102="",-100,I102)</f>
        <v>5</v>
      </c>
      <c r="S102">
        <f t="shared" ref="S102:S106" si="25">IF(J102="",-100,J102)</f>
        <v>40</v>
      </c>
      <c r="T102">
        <f t="shared" ref="T102:T106" si="26">IF(K102="",-100,K102)</f>
        <v>75</v>
      </c>
      <c r="U102">
        <f t="shared" ref="U102:U106" si="27">IF(L102="",-100,L102)</f>
        <v>40</v>
      </c>
      <c r="V102">
        <f t="shared" ref="V102:V106" si="28">IF(M102="",-100,M102)</f>
        <v>-100</v>
      </c>
      <c r="AA102">
        <f t="shared" si="18"/>
        <v>0.68461538461538329</v>
      </c>
      <c r="AB102">
        <f t="shared" ref="AB102:AB106" si="29">AA102+1</f>
        <v>1.6846153846153833</v>
      </c>
      <c r="AC102">
        <f t="shared" ref="AC102:AC106" si="30">AB102+1</f>
        <v>2.6846153846153831</v>
      </c>
      <c r="AD102">
        <f t="shared" ref="AD102:AD106" si="31">AC102+1</f>
        <v>3.6846153846153831</v>
      </c>
      <c r="AE102">
        <f t="shared" ref="AE102:AE106" si="32">AD102+1</f>
        <v>4.6846153846153831</v>
      </c>
      <c r="AF102">
        <f t="shared" ref="AF102:AF106" si="33">AE102+1</f>
        <v>5.6846153846153831</v>
      </c>
    </row>
    <row r="103" spans="1:32" x14ac:dyDescent="0.25">
      <c r="A103" t="s">
        <v>16</v>
      </c>
      <c r="B103" t="s">
        <v>185</v>
      </c>
      <c r="C103">
        <v>40</v>
      </c>
      <c r="D103" t="s">
        <v>376</v>
      </c>
      <c r="E103" t="s">
        <v>377</v>
      </c>
      <c r="F103">
        <v>6</v>
      </c>
      <c r="G103">
        <v>3</v>
      </c>
      <c r="H103" t="s">
        <v>261</v>
      </c>
      <c r="I103">
        <v>0</v>
      </c>
      <c r="J103">
        <v>0</v>
      </c>
      <c r="K103">
        <v>100</v>
      </c>
      <c r="L103">
        <v>100</v>
      </c>
      <c r="R103">
        <f t="shared" si="24"/>
        <v>0</v>
      </c>
      <c r="S103">
        <f t="shared" si="25"/>
        <v>0</v>
      </c>
      <c r="T103">
        <f t="shared" si="26"/>
        <v>100</v>
      </c>
      <c r="U103">
        <f t="shared" si="27"/>
        <v>100</v>
      </c>
      <c r="V103">
        <f t="shared" si="28"/>
        <v>-100</v>
      </c>
      <c r="AA103">
        <f t="shared" si="18"/>
        <v>0.68846153846153713</v>
      </c>
      <c r="AB103">
        <f t="shared" si="29"/>
        <v>1.6884615384615371</v>
      </c>
      <c r="AC103">
        <f t="shared" si="30"/>
        <v>2.6884615384615369</v>
      </c>
      <c r="AD103">
        <f t="shared" si="31"/>
        <v>3.6884615384615369</v>
      </c>
      <c r="AE103">
        <f t="shared" si="32"/>
        <v>4.6884615384615369</v>
      </c>
      <c r="AF103">
        <f t="shared" si="33"/>
        <v>5.6884615384615369</v>
      </c>
    </row>
    <row r="104" spans="1:32" x14ac:dyDescent="0.25">
      <c r="A104" t="s">
        <v>222</v>
      </c>
      <c r="B104" t="s">
        <v>197</v>
      </c>
      <c r="C104">
        <v>28</v>
      </c>
      <c r="D104" t="s">
        <v>223</v>
      </c>
      <c r="E104" t="s">
        <v>378</v>
      </c>
      <c r="F104">
        <v>6</v>
      </c>
      <c r="G104">
        <v>3</v>
      </c>
      <c r="H104" t="s">
        <v>261</v>
      </c>
      <c r="I104">
        <v>10</v>
      </c>
      <c r="J104">
        <v>25</v>
      </c>
      <c r="K104">
        <v>100</v>
      </c>
      <c r="L104">
        <v>40</v>
      </c>
      <c r="R104">
        <f t="shared" si="24"/>
        <v>10</v>
      </c>
      <c r="S104">
        <f t="shared" si="25"/>
        <v>25</v>
      </c>
      <c r="T104">
        <f t="shared" si="26"/>
        <v>100</v>
      </c>
      <c r="U104">
        <f t="shared" si="27"/>
        <v>40</v>
      </c>
      <c r="V104">
        <f t="shared" si="28"/>
        <v>-100</v>
      </c>
      <c r="AA104">
        <f t="shared" si="18"/>
        <v>0.69230769230769096</v>
      </c>
      <c r="AB104">
        <f t="shared" si="29"/>
        <v>1.692307692307691</v>
      </c>
      <c r="AC104">
        <f t="shared" si="30"/>
        <v>2.6923076923076907</v>
      </c>
      <c r="AD104">
        <f t="shared" si="31"/>
        <v>3.6923076923076907</v>
      </c>
      <c r="AE104">
        <f t="shared" si="32"/>
        <v>4.6923076923076907</v>
      </c>
      <c r="AF104">
        <f t="shared" si="33"/>
        <v>5.6923076923076907</v>
      </c>
    </row>
    <row r="105" spans="1:32" x14ac:dyDescent="0.25">
      <c r="A105" t="s">
        <v>90</v>
      </c>
      <c r="B105" t="s">
        <v>224</v>
      </c>
      <c r="C105">
        <v>53</v>
      </c>
      <c r="D105" t="s">
        <v>225</v>
      </c>
      <c r="E105" t="s">
        <v>379</v>
      </c>
      <c r="F105">
        <v>6</v>
      </c>
      <c r="G105">
        <v>3</v>
      </c>
      <c r="H105" t="s">
        <v>261</v>
      </c>
      <c r="I105">
        <v>0</v>
      </c>
      <c r="J105">
        <v>70</v>
      </c>
      <c r="K105">
        <v>100</v>
      </c>
      <c r="L105">
        <v>100</v>
      </c>
      <c r="R105">
        <f t="shared" si="24"/>
        <v>0</v>
      </c>
      <c r="S105">
        <f t="shared" si="25"/>
        <v>70</v>
      </c>
      <c r="T105">
        <f t="shared" si="26"/>
        <v>100</v>
      </c>
      <c r="U105">
        <f t="shared" si="27"/>
        <v>100</v>
      </c>
      <c r="V105">
        <f t="shared" si="28"/>
        <v>-100</v>
      </c>
      <c r="AA105">
        <f t="shared" si="18"/>
        <v>0.69615384615384479</v>
      </c>
      <c r="AB105">
        <f t="shared" si="29"/>
        <v>1.6961538461538448</v>
      </c>
      <c r="AC105">
        <f t="shared" si="30"/>
        <v>2.6961538461538446</v>
      </c>
      <c r="AD105">
        <f t="shared" si="31"/>
        <v>3.6961538461538446</v>
      </c>
      <c r="AE105">
        <f t="shared" si="32"/>
        <v>4.6961538461538446</v>
      </c>
      <c r="AF105">
        <f t="shared" si="33"/>
        <v>5.6961538461538446</v>
      </c>
    </row>
    <row r="106" spans="1:32" x14ac:dyDescent="0.25">
      <c r="A106" t="s">
        <v>13</v>
      </c>
      <c r="B106" t="s">
        <v>14</v>
      </c>
      <c r="C106">
        <v>30</v>
      </c>
      <c r="D106" t="s">
        <v>380</v>
      </c>
      <c r="E106" t="s">
        <v>381</v>
      </c>
      <c r="F106">
        <v>6</v>
      </c>
      <c r="G106">
        <v>3</v>
      </c>
      <c r="H106" t="s">
        <v>261</v>
      </c>
      <c r="I106">
        <v>0</v>
      </c>
      <c r="J106">
        <v>40</v>
      </c>
      <c r="K106">
        <v>100</v>
      </c>
      <c r="L106">
        <v>100</v>
      </c>
      <c r="R106">
        <f t="shared" si="24"/>
        <v>0</v>
      </c>
      <c r="S106">
        <f t="shared" si="25"/>
        <v>40</v>
      </c>
      <c r="T106">
        <f t="shared" si="26"/>
        <v>100</v>
      </c>
      <c r="U106">
        <f t="shared" si="27"/>
        <v>100</v>
      </c>
      <c r="V106">
        <f t="shared" si="28"/>
        <v>-100</v>
      </c>
      <c r="AA106">
        <f t="shared" si="18"/>
        <v>0.69999999999999862</v>
      </c>
      <c r="AB106">
        <f t="shared" si="29"/>
        <v>1.6999999999999986</v>
      </c>
      <c r="AC106">
        <f t="shared" si="30"/>
        <v>2.6999999999999984</v>
      </c>
      <c r="AD106">
        <f t="shared" si="31"/>
        <v>3.6999999999999984</v>
      </c>
      <c r="AE106">
        <f t="shared" si="32"/>
        <v>4.6999999999999984</v>
      </c>
      <c r="AF106">
        <f t="shared" si="33"/>
        <v>5.6999999999999984</v>
      </c>
    </row>
    <row r="108" spans="1:32" x14ac:dyDescent="0.25">
      <c r="H108" t="s">
        <v>226</v>
      </c>
      <c r="I108">
        <f>MODE(I2:I106)</f>
        <v>0</v>
      </c>
      <c r="J108">
        <f t="shared" ref="J108:M108" si="34">MODE(J2:J106)</f>
        <v>50</v>
      </c>
      <c r="K108">
        <f t="shared" si="34"/>
        <v>100</v>
      </c>
      <c r="L108">
        <f t="shared" si="34"/>
        <v>100</v>
      </c>
      <c r="M108">
        <f t="shared" si="34"/>
        <v>0</v>
      </c>
    </row>
    <row r="109" spans="1:32" x14ac:dyDescent="0.25">
      <c r="H109" t="s">
        <v>227</v>
      </c>
      <c r="I109">
        <f>MEDIAN(I2:I106)</f>
        <v>7.5</v>
      </c>
      <c r="J109">
        <f t="shared" ref="J109:M109" si="35">MEDIAN(J2:J106)</f>
        <v>50</v>
      </c>
      <c r="K109">
        <f t="shared" si="35"/>
        <v>77.5</v>
      </c>
      <c r="L109">
        <f t="shared" si="35"/>
        <v>60</v>
      </c>
      <c r="M109">
        <f t="shared" si="35"/>
        <v>0</v>
      </c>
    </row>
    <row r="110" spans="1:32" x14ac:dyDescent="0.25">
      <c r="H110" t="s">
        <v>228</v>
      </c>
      <c r="I110">
        <f>AVERAGE(I2:I106)</f>
        <v>14.188888888888888</v>
      </c>
      <c r="J110">
        <f t="shared" ref="J110:M110" si="36">AVERAGE(J2:J106)</f>
        <v>48.101123595505619</v>
      </c>
      <c r="K110">
        <f t="shared" si="36"/>
        <v>71.588888888888889</v>
      </c>
      <c r="L110">
        <f t="shared" si="36"/>
        <v>60.409090909090907</v>
      </c>
      <c r="M110">
        <f t="shared" si="36"/>
        <v>30</v>
      </c>
    </row>
    <row r="111" spans="1:32" x14ac:dyDescent="0.25">
      <c r="H111" t="s">
        <v>229</v>
      </c>
      <c r="I111">
        <f>AVEDEV(I2:I106)</f>
        <v>14.926913580246909</v>
      </c>
      <c r="J111">
        <f t="shared" ref="J111:M111" si="37">AVEDEV(J2:J106)</f>
        <v>23.749274081555352</v>
      </c>
      <c r="K111">
        <f t="shared" si="37"/>
        <v>20.434567901234569</v>
      </c>
      <c r="L111">
        <f t="shared" si="37"/>
        <v>23.700413223140483</v>
      </c>
      <c r="M111">
        <f t="shared" si="37"/>
        <v>36</v>
      </c>
    </row>
    <row r="114" spans="8:15" x14ac:dyDescent="0.25">
      <c r="H114" t="s">
        <v>384</v>
      </c>
      <c r="I114">
        <f>_xlfn.STDEV.S(I2:I106)/SQRT(I118)</f>
        <v>2.202024629862926</v>
      </c>
      <c r="J114">
        <f t="shared" ref="J114:M114" si="38">_xlfn.STDEV.S(J2:J106)/SQRT(J118)</f>
        <v>3.0008955483129753</v>
      </c>
      <c r="K114">
        <f t="shared" si="38"/>
        <v>2.7048711985712068</v>
      </c>
      <c r="L114">
        <f t="shared" si="38"/>
        <v>2.977477120138782</v>
      </c>
      <c r="M114">
        <f t="shared" si="38"/>
        <v>20</v>
      </c>
    </row>
    <row r="115" spans="8:15" x14ac:dyDescent="0.25">
      <c r="H115" t="s">
        <v>385</v>
      </c>
      <c r="I115">
        <f>I110+2*I114</f>
        <v>18.592938148614742</v>
      </c>
      <c r="J115">
        <f t="shared" ref="J115:M115" si="39">J110+2*J114</f>
        <v>54.10291469213157</v>
      </c>
      <c r="K115">
        <f t="shared" si="39"/>
        <v>76.998631286031298</v>
      </c>
      <c r="L115">
        <f t="shared" si="39"/>
        <v>66.364045149368465</v>
      </c>
      <c r="M115">
        <f t="shared" si="39"/>
        <v>70</v>
      </c>
    </row>
    <row r="116" spans="8:15" x14ac:dyDescent="0.25">
      <c r="H116" t="s">
        <v>386</v>
      </c>
      <c r="I116">
        <f>I110-2*I114</f>
        <v>9.7848396291630362</v>
      </c>
      <c r="J116">
        <f t="shared" ref="J116:M116" si="40">J110-2*J114</f>
        <v>42.099332498879669</v>
      </c>
      <c r="K116">
        <f t="shared" si="40"/>
        <v>66.179146491746479</v>
      </c>
      <c r="L116">
        <f t="shared" si="40"/>
        <v>54.454136668813341</v>
      </c>
      <c r="M116">
        <f t="shared" si="40"/>
        <v>-10</v>
      </c>
    </row>
    <row r="118" spans="8:15" x14ac:dyDescent="0.25">
      <c r="H118" t="s">
        <v>383</v>
      </c>
      <c r="I118">
        <f>COUNT(I2:I106)</f>
        <v>90</v>
      </c>
      <c r="J118">
        <f t="shared" ref="J118:M118" si="41">COUNT(J2:J106)</f>
        <v>89</v>
      </c>
      <c r="K118">
        <f t="shared" si="41"/>
        <v>90</v>
      </c>
      <c r="L118">
        <f t="shared" si="41"/>
        <v>88</v>
      </c>
      <c r="M118">
        <f t="shared" si="41"/>
        <v>5</v>
      </c>
      <c r="O118">
        <f t="shared" ref="O118" si="42">COUNT(O2:O101)</f>
        <v>0</v>
      </c>
    </row>
    <row r="120" spans="8:15" x14ac:dyDescent="0.25">
      <c r="H120" t="s">
        <v>231</v>
      </c>
      <c r="I120">
        <v>105</v>
      </c>
      <c r="J120">
        <v>105</v>
      </c>
      <c r="K120">
        <v>105</v>
      </c>
      <c r="L120">
        <v>105</v>
      </c>
      <c r="M120">
        <v>105</v>
      </c>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Roman,Standard"&amp;12&amp;A</oddHeader>
    <oddFooter>&amp;C&amp;"Times New Roman,Standard"&amp;12Pagina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6"/>
  <sheetViews>
    <sheetView zoomScaleNormal="100" workbookViewId="0">
      <selection activeCell="G12" sqref="G12"/>
    </sheetView>
  </sheetViews>
  <sheetFormatPr defaultRowHeight="13.2" x14ac:dyDescent="0.25"/>
  <cols>
    <col min="1" max="1" width="10.21875" bestFit="1" customWidth="1"/>
    <col min="2" max="2" width="10.6640625" bestFit="1" customWidth="1"/>
    <col min="3" max="3" width="10.88671875" bestFit="1" customWidth="1"/>
    <col min="4" max="4" width="10.6640625" bestFit="1" customWidth="1"/>
    <col min="5" max="5" width="11.109375" bestFit="1" customWidth="1"/>
    <col min="6" max="6" width="10.88671875" bestFit="1" customWidth="1"/>
    <col min="8" max="8" width="15.33203125" bestFit="1" customWidth="1"/>
  </cols>
  <sheetData>
    <row r="1" spans="1:22" x14ac:dyDescent="0.25">
      <c r="A1" s="1" t="s">
        <v>241</v>
      </c>
      <c r="B1" s="1" t="s">
        <v>242</v>
      </c>
      <c r="C1" s="1" t="s">
        <v>243</v>
      </c>
      <c r="D1" s="1" t="s">
        <v>244</v>
      </c>
      <c r="E1" s="1" t="s">
        <v>245</v>
      </c>
      <c r="F1" s="1" t="s">
        <v>246</v>
      </c>
      <c r="G1" s="1" t="s">
        <v>239</v>
      </c>
      <c r="I1" s="1" t="s">
        <v>232</v>
      </c>
      <c r="J1" s="1" t="s">
        <v>233</v>
      </c>
      <c r="K1" s="1" t="s">
        <v>234</v>
      </c>
      <c r="L1" s="1" t="s">
        <v>235</v>
      </c>
      <c r="M1" s="1" t="s">
        <v>236</v>
      </c>
      <c r="N1" s="1" t="s">
        <v>237</v>
      </c>
      <c r="O1" s="1"/>
      <c r="P1" s="1" t="s">
        <v>256</v>
      </c>
      <c r="Q1" s="2" t="s">
        <v>249</v>
      </c>
      <c r="R1" s="2" t="s">
        <v>250</v>
      </c>
      <c r="S1" s="2" t="s">
        <v>251</v>
      </c>
      <c r="T1" s="2" t="s">
        <v>252</v>
      </c>
      <c r="U1" s="2" t="s">
        <v>253</v>
      </c>
      <c r="V1" s="2" t="s">
        <v>254</v>
      </c>
    </row>
    <row r="2" spans="1:22" x14ac:dyDescent="0.25">
      <c r="A2">
        <f>$G$2*INT(Foglio1!R2/$G$2)</f>
        <v>40</v>
      </c>
      <c r="B2">
        <f>$G$2*INT(Foglio1!S2/$G$2)</f>
        <v>80</v>
      </c>
      <c r="C2">
        <f>$G$2*INT(Foglio1!T2/$G$2)</f>
        <v>80</v>
      </c>
      <c r="D2">
        <f>$G$2*INT(Foglio1!U2/$G$2)</f>
        <v>-100</v>
      </c>
      <c r="E2">
        <f>$G$2*INT(Foglio1!V2/$G$2)</f>
        <v>-100</v>
      </c>
      <c r="F2">
        <f>$G$2*INT(Foglio1!W2/$G$2)</f>
        <v>0</v>
      </c>
      <c r="G2" s="3">
        <v>20</v>
      </c>
      <c r="H2" t="s">
        <v>240</v>
      </c>
      <c r="I2">
        <f>COUNTIF(A:A,"&lt;0")</f>
        <v>15</v>
      </c>
      <c r="J2">
        <f t="shared" ref="J2:N2" si="0">COUNTIF(B:B,"&lt;0")</f>
        <v>16</v>
      </c>
      <c r="K2">
        <f t="shared" si="0"/>
        <v>15</v>
      </c>
      <c r="L2">
        <f t="shared" si="0"/>
        <v>17</v>
      </c>
      <c r="M2">
        <f t="shared" si="0"/>
        <v>100</v>
      </c>
      <c r="N2">
        <f t="shared" si="0"/>
        <v>0</v>
      </c>
      <c r="P2">
        <v>0</v>
      </c>
      <c r="Q2">
        <v>0</v>
      </c>
      <c r="R2">
        <v>1</v>
      </c>
      <c r="S2">
        <v>2</v>
      </c>
      <c r="T2">
        <v>3</v>
      </c>
      <c r="U2">
        <v>4</v>
      </c>
      <c r="V2">
        <v>5</v>
      </c>
    </row>
    <row r="3" spans="1:22" x14ac:dyDescent="0.25">
      <c r="A3">
        <f>$G$2*INT(Foglio1!R3/$G$2)</f>
        <v>20</v>
      </c>
      <c r="B3">
        <f>$G$2*INT(Foglio1!S3/$G$2)</f>
        <v>0</v>
      </c>
      <c r="C3">
        <f>$G$2*INT(Foglio1!T3/$G$2)</f>
        <v>100</v>
      </c>
      <c r="D3">
        <f>$G$2*INT(Foglio1!U3/$G$2)</f>
        <v>100</v>
      </c>
      <c r="E3">
        <f>$G$2*INT(Foglio1!V3/$G$2)</f>
        <v>-100</v>
      </c>
      <c r="F3">
        <f>$G$2*INT(Foglio1!W3/$G$2)</f>
        <v>0</v>
      </c>
      <c r="G3" s="1" t="s">
        <v>255</v>
      </c>
      <c r="H3">
        <f>$G$2*(ROW(H1)-1)</f>
        <v>0</v>
      </c>
      <c r="I3">
        <f>COUNTIF(A:A,"="&amp;$H3)</f>
        <v>65</v>
      </c>
      <c r="J3">
        <f t="shared" ref="J3:N8" si="1">COUNTIF(B:B,"="&amp;$H3)</f>
        <v>12</v>
      </c>
      <c r="K3">
        <f t="shared" si="1"/>
        <v>4</v>
      </c>
      <c r="L3">
        <f t="shared" si="1"/>
        <v>4</v>
      </c>
      <c r="M3">
        <f t="shared" si="1"/>
        <v>3</v>
      </c>
      <c r="N3">
        <f t="shared" si="1"/>
        <v>105</v>
      </c>
      <c r="P3">
        <v>0</v>
      </c>
      <c r="Q3">
        <f>I3/$G$4+COLUMN(A1)-1</f>
        <v>1.083333333333333</v>
      </c>
      <c r="R3">
        <f t="shared" ref="R3:V3" si="2">J3/$G$4+COLUMN(B1)-1</f>
        <v>1.2000000000000002</v>
      </c>
      <c r="S3">
        <f t="shared" si="2"/>
        <v>2.0666666666666669</v>
      </c>
      <c r="T3">
        <f t="shared" si="2"/>
        <v>3.0666666666666664</v>
      </c>
      <c r="U3">
        <f t="shared" si="2"/>
        <v>4.05</v>
      </c>
      <c r="V3">
        <f t="shared" si="2"/>
        <v>6.75</v>
      </c>
    </row>
    <row r="4" spans="1:22" x14ac:dyDescent="0.25">
      <c r="A4">
        <f>$G$2*INT(Foglio1!R4/$G$2)</f>
        <v>0</v>
      </c>
      <c r="B4">
        <f>$G$2*INT(Foglio1!S4/$G$2)</f>
        <v>0</v>
      </c>
      <c r="C4">
        <f>$G$2*INT(Foglio1!T4/$G$2)</f>
        <v>80</v>
      </c>
      <c r="D4">
        <f>$G$2*INT(Foglio1!U4/$G$2)</f>
        <v>80</v>
      </c>
      <c r="E4">
        <f>$G$2*INT(Foglio1!V4/$G$2)</f>
        <v>-100</v>
      </c>
      <c r="F4">
        <f>$G$2*INT(Foglio1!W4/$G$2)</f>
        <v>0</v>
      </c>
      <c r="G4">
        <v>60</v>
      </c>
      <c r="H4">
        <f t="shared" ref="H4:H8" si="3">$G$2*(ROW(H2)-1)</f>
        <v>20</v>
      </c>
      <c r="I4">
        <f t="shared" ref="I4:I8" si="4">COUNTIF(A:A,"="&amp;$H4)</f>
        <v>13</v>
      </c>
      <c r="J4">
        <f t="shared" si="1"/>
        <v>21</v>
      </c>
      <c r="K4">
        <f t="shared" si="1"/>
        <v>6</v>
      </c>
      <c r="L4">
        <f t="shared" si="1"/>
        <v>16</v>
      </c>
      <c r="M4">
        <f t="shared" si="1"/>
        <v>0</v>
      </c>
      <c r="N4">
        <f t="shared" si="1"/>
        <v>0</v>
      </c>
      <c r="P4">
        <v>20</v>
      </c>
      <c r="Q4">
        <f>Q3</f>
        <v>1.083333333333333</v>
      </c>
      <c r="R4">
        <f t="shared" ref="R4:V4" si="5">R3</f>
        <v>1.2000000000000002</v>
      </c>
      <c r="S4">
        <f t="shared" si="5"/>
        <v>2.0666666666666669</v>
      </c>
      <c r="T4">
        <f t="shared" si="5"/>
        <v>3.0666666666666664</v>
      </c>
      <c r="U4">
        <f t="shared" si="5"/>
        <v>4.05</v>
      </c>
      <c r="V4">
        <f t="shared" si="5"/>
        <v>6.75</v>
      </c>
    </row>
    <row r="5" spans="1:22" x14ac:dyDescent="0.25">
      <c r="A5">
        <f>$G$2*INT(Foglio1!R5/$G$2)</f>
        <v>0</v>
      </c>
      <c r="B5">
        <f>$G$2*INT(Foglio1!S5/$G$2)</f>
        <v>0</v>
      </c>
      <c r="C5">
        <f>$G$2*INT(Foglio1!T5/$G$2)</f>
        <v>80</v>
      </c>
      <c r="D5">
        <f>$G$2*INT(Foglio1!U5/$G$2)</f>
        <v>100</v>
      </c>
      <c r="E5">
        <f>$G$2*INT(Foglio1!V5/$G$2)</f>
        <v>100</v>
      </c>
      <c r="F5">
        <f>$G$2*INT(Foglio1!W5/$G$2)</f>
        <v>0</v>
      </c>
      <c r="H5">
        <f t="shared" si="3"/>
        <v>40</v>
      </c>
      <c r="I5">
        <f t="shared" si="4"/>
        <v>7</v>
      </c>
      <c r="J5">
        <f t="shared" si="1"/>
        <v>22</v>
      </c>
      <c r="K5">
        <f t="shared" si="1"/>
        <v>13</v>
      </c>
      <c r="L5">
        <f t="shared" si="1"/>
        <v>19</v>
      </c>
      <c r="M5">
        <f t="shared" si="1"/>
        <v>1</v>
      </c>
      <c r="N5">
        <f t="shared" si="1"/>
        <v>0</v>
      </c>
      <c r="P5">
        <v>20</v>
      </c>
      <c r="Q5">
        <f>I4/$G$4+COLUMN(A2)-1</f>
        <v>0.21666666666666679</v>
      </c>
      <c r="R5">
        <f t="shared" ref="R5:V5" si="6">J4/$G$4+COLUMN(B2)-1</f>
        <v>1.35</v>
      </c>
      <c r="S5">
        <f t="shared" si="6"/>
        <v>2.1</v>
      </c>
      <c r="T5">
        <f t="shared" si="6"/>
        <v>3.2666666666666666</v>
      </c>
      <c r="U5">
        <f t="shared" si="6"/>
        <v>4</v>
      </c>
      <c r="V5">
        <f t="shared" si="6"/>
        <v>5</v>
      </c>
    </row>
    <row r="6" spans="1:22" x14ac:dyDescent="0.25">
      <c r="A6">
        <f>$G$2*INT(Foglio1!R6/$G$2)</f>
        <v>0</v>
      </c>
      <c r="B6">
        <f>$G$2*INT(Foglio1!S6/$G$2)</f>
        <v>20</v>
      </c>
      <c r="C6">
        <f>$G$2*INT(Foglio1!T6/$G$2)</f>
        <v>100</v>
      </c>
      <c r="D6">
        <f>$G$2*INT(Foglio1!U6/$G$2)</f>
        <v>60</v>
      </c>
      <c r="E6">
        <f>$G$2*INT(Foglio1!V6/$G$2)</f>
        <v>-100</v>
      </c>
      <c r="F6">
        <f>$G$2*INT(Foglio1!W6/$G$2)</f>
        <v>0</v>
      </c>
      <c r="H6">
        <f t="shared" si="3"/>
        <v>60</v>
      </c>
      <c r="I6">
        <f t="shared" si="4"/>
        <v>2</v>
      </c>
      <c r="J6">
        <f t="shared" si="1"/>
        <v>17</v>
      </c>
      <c r="K6">
        <f t="shared" si="1"/>
        <v>22</v>
      </c>
      <c r="L6">
        <f t="shared" si="1"/>
        <v>19</v>
      </c>
      <c r="M6">
        <f t="shared" si="1"/>
        <v>0</v>
      </c>
      <c r="N6">
        <f t="shared" si="1"/>
        <v>0</v>
      </c>
      <c r="P6">
        <v>40</v>
      </c>
      <c r="Q6">
        <f>Q5</f>
        <v>0.21666666666666679</v>
      </c>
      <c r="R6">
        <f t="shared" ref="R6:V6" si="7">R5</f>
        <v>1.35</v>
      </c>
      <c r="S6">
        <f t="shared" si="7"/>
        <v>2.1</v>
      </c>
      <c r="T6">
        <f t="shared" si="7"/>
        <v>3.2666666666666666</v>
      </c>
      <c r="U6">
        <f t="shared" si="7"/>
        <v>4</v>
      </c>
      <c r="V6">
        <f t="shared" si="7"/>
        <v>5</v>
      </c>
    </row>
    <row r="7" spans="1:22" x14ac:dyDescent="0.25">
      <c r="A7">
        <f>$G$2*INT(Foglio1!R7/$G$2)</f>
        <v>0</v>
      </c>
      <c r="B7">
        <f>$G$2*INT(Foglio1!S7/$G$2)</f>
        <v>20</v>
      </c>
      <c r="C7">
        <f>$G$2*INT(Foglio1!T7/$G$2)</f>
        <v>60</v>
      </c>
      <c r="D7">
        <f>$G$2*INT(Foglio1!U7/$G$2)</f>
        <v>60</v>
      </c>
      <c r="E7">
        <f>$G$2*INT(Foglio1!V7/$G$2)</f>
        <v>-100</v>
      </c>
      <c r="F7">
        <f>$G$2*INT(Foglio1!W7/$G$2)</f>
        <v>0</v>
      </c>
      <c r="H7">
        <f t="shared" si="3"/>
        <v>80</v>
      </c>
      <c r="I7">
        <f t="shared" si="4"/>
        <v>2</v>
      </c>
      <c r="J7">
        <f t="shared" si="1"/>
        <v>14</v>
      </c>
      <c r="K7">
        <f t="shared" si="1"/>
        <v>24</v>
      </c>
      <c r="L7">
        <f t="shared" si="1"/>
        <v>17</v>
      </c>
      <c r="M7">
        <f t="shared" si="1"/>
        <v>0</v>
      </c>
      <c r="N7">
        <f t="shared" si="1"/>
        <v>0</v>
      </c>
      <c r="P7">
        <v>40</v>
      </c>
      <c r="Q7">
        <f>I5/$G$4+COLUMN(A3)-1</f>
        <v>0.1166666666666667</v>
      </c>
      <c r="R7">
        <f t="shared" ref="R7:V7" si="8">J5/$G$4+COLUMN(B3)-1</f>
        <v>1.3666666666666667</v>
      </c>
      <c r="S7">
        <f t="shared" si="8"/>
        <v>2.2166666666666668</v>
      </c>
      <c r="T7">
        <f t="shared" si="8"/>
        <v>3.3166666666666664</v>
      </c>
      <c r="U7">
        <f t="shared" si="8"/>
        <v>4.0166666666666666</v>
      </c>
      <c r="V7">
        <f t="shared" si="8"/>
        <v>5</v>
      </c>
    </row>
    <row r="8" spans="1:22" x14ac:dyDescent="0.25">
      <c r="A8">
        <f>$G$2*INT(Foglio1!R8/$G$2)</f>
        <v>80</v>
      </c>
      <c r="B8">
        <f>$G$2*INT(Foglio1!S8/$G$2)</f>
        <v>60</v>
      </c>
      <c r="C8">
        <f>$G$2*INT(Foglio1!T8/$G$2)</f>
        <v>80</v>
      </c>
      <c r="D8">
        <f>$G$2*INT(Foglio1!U8/$G$2)</f>
        <v>20</v>
      </c>
      <c r="E8">
        <f>$G$2*INT(Foglio1!V8/$G$2)</f>
        <v>-100</v>
      </c>
      <c r="F8">
        <f>$G$2*INT(Foglio1!W8/$G$2)</f>
        <v>0</v>
      </c>
      <c r="H8">
        <f t="shared" si="3"/>
        <v>100</v>
      </c>
      <c r="I8">
        <f t="shared" si="4"/>
        <v>1</v>
      </c>
      <c r="J8">
        <f t="shared" si="1"/>
        <v>3</v>
      </c>
      <c r="K8">
        <f t="shared" si="1"/>
        <v>21</v>
      </c>
      <c r="L8">
        <f t="shared" si="1"/>
        <v>13</v>
      </c>
      <c r="M8">
        <f t="shared" si="1"/>
        <v>1</v>
      </c>
      <c r="N8">
        <f t="shared" si="1"/>
        <v>0</v>
      </c>
      <c r="P8">
        <v>60</v>
      </c>
      <c r="Q8">
        <f>Q7</f>
        <v>0.1166666666666667</v>
      </c>
      <c r="R8">
        <f t="shared" ref="R8:V8" si="9">R7</f>
        <v>1.3666666666666667</v>
      </c>
      <c r="S8">
        <f t="shared" si="9"/>
        <v>2.2166666666666668</v>
      </c>
      <c r="T8">
        <f t="shared" si="9"/>
        <v>3.3166666666666664</v>
      </c>
      <c r="U8">
        <f t="shared" si="9"/>
        <v>4.0166666666666666</v>
      </c>
      <c r="V8">
        <f t="shared" si="9"/>
        <v>5</v>
      </c>
    </row>
    <row r="9" spans="1:22" x14ac:dyDescent="0.25">
      <c r="A9">
        <f>$G$2*INT(Foglio1!R9/$G$2)</f>
        <v>0</v>
      </c>
      <c r="B9">
        <f>$G$2*INT(Foglio1!S9/$G$2)</f>
        <v>0</v>
      </c>
      <c r="C9">
        <f>$G$2*INT(Foglio1!T9/$G$2)</f>
        <v>80</v>
      </c>
      <c r="D9">
        <f>$G$2*INT(Foglio1!U9/$G$2)</f>
        <v>80</v>
      </c>
      <c r="E9">
        <f>$G$2*INT(Foglio1!V9/$G$2)</f>
        <v>-100</v>
      </c>
      <c r="F9">
        <f>$G$2*INT(Foglio1!W9/$G$2)</f>
        <v>0</v>
      </c>
      <c r="P9">
        <v>60</v>
      </c>
      <c r="Q9">
        <f>I6/$G$4+COLUMN(A4)-1</f>
        <v>3.3333333333333437E-2</v>
      </c>
      <c r="R9">
        <f t="shared" ref="R9:V9" si="10">J6/$G$4+COLUMN(B4)-1</f>
        <v>1.2833333333333332</v>
      </c>
      <c r="S9">
        <f t="shared" si="10"/>
        <v>2.3666666666666667</v>
      </c>
      <c r="T9">
        <f t="shared" si="10"/>
        <v>3.3166666666666664</v>
      </c>
      <c r="U9">
        <f t="shared" si="10"/>
        <v>4</v>
      </c>
      <c r="V9">
        <f t="shared" si="10"/>
        <v>5</v>
      </c>
    </row>
    <row r="10" spans="1:22" x14ac:dyDescent="0.25">
      <c r="A10">
        <f>$G$2*INT(Foglio1!R10/$G$2)</f>
        <v>-100</v>
      </c>
      <c r="B10">
        <f>$G$2*INT(Foglio1!S10/$G$2)</f>
        <v>-100</v>
      </c>
      <c r="C10">
        <f>$G$2*INT(Foglio1!T10/$G$2)</f>
        <v>-100</v>
      </c>
      <c r="D10">
        <f>$G$2*INT(Foglio1!U10/$G$2)</f>
        <v>-100</v>
      </c>
      <c r="E10">
        <f>$G$2*INT(Foglio1!V10/$G$2)</f>
        <v>-100</v>
      </c>
      <c r="F10">
        <f>$G$2*INT(Foglio1!W10/$G$2)</f>
        <v>0</v>
      </c>
      <c r="P10">
        <v>80</v>
      </c>
      <c r="Q10">
        <f>Q9</f>
        <v>3.3333333333333437E-2</v>
      </c>
      <c r="R10">
        <f t="shared" ref="R10:V10" si="11">R9</f>
        <v>1.2833333333333332</v>
      </c>
      <c r="S10">
        <f t="shared" si="11"/>
        <v>2.3666666666666667</v>
      </c>
      <c r="T10">
        <f t="shared" si="11"/>
        <v>3.3166666666666664</v>
      </c>
      <c r="U10">
        <f t="shared" si="11"/>
        <v>4</v>
      </c>
      <c r="V10">
        <f t="shared" si="11"/>
        <v>5</v>
      </c>
    </row>
    <row r="11" spans="1:22" x14ac:dyDescent="0.25">
      <c r="A11">
        <f>$G$2*INT(Foglio1!R11/$G$2)</f>
        <v>20</v>
      </c>
      <c r="B11">
        <f>$G$2*INT(Foglio1!S11/$G$2)</f>
        <v>80</v>
      </c>
      <c r="C11">
        <f>$G$2*INT(Foglio1!T11/$G$2)</f>
        <v>60</v>
      </c>
      <c r="D11">
        <f>$G$2*INT(Foglio1!U11/$G$2)</f>
        <v>20</v>
      </c>
      <c r="E11">
        <f>$G$2*INT(Foglio1!V11/$G$2)</f>
        <v>-100</v>
      </c>
      <c r="F11">
        <f>$G$2*INT(Foglio1!W11/$G$2)</f>
        <v>0</v>
      </c>
      <c r="P11">
        <v>80</v>
      </c>
      <c r="Q11">
        <f>(I7+I8)/$G$4+COLUMN(A5)-1</f>
        <v>5.0000000000000044E-2</v>
      </c>
      <c r="R11">
        <f t="shared" ref="R11:V11" si="12">(J7+J8)/$G$4+COLUMN(B5)-1</f>
        <v>1.2833333333333332</v>
      </c>
      <c r="S11">
        <f t="shared" si="12"/>
        <v>2.75</v>
      </c>
      <c r="T11">
        <f t="shared" si="12"/>
        <v>3.5</v>
      </c>
      <c r="U11">
        <f t="shared" si="12"/>
        <v>4.0166666666666666</v>
      </c>
      <c r="V11">
        <f t="shared" si="12"/>
        <v>5</v>
      </c>
    </row>
    <row r="12" spans="1:22" x14ac:dyDescent="0.25">
      <c r="A12">
        <f>$G$2*INT(Foglio1!R12/$G$2)</f>
        <v>0</v>
      </c>
      <c r="B12">
        <f>$G$2*INT(Foglio1!S12/$G$2)</f>
        <v>100</v>
      </c>
      <c r="C12">
        <f>$G$2*INT(Foglio1!T12/$G$2)</f>
        <v>0</v>
      </c>
      <c r="D12">
        <f>$G$2*INT(Foglio1!U12/$G$2)</f>
        <v>20</v>
      </c>
      <c r="E12">
        <f>$G$2*INT(Foglio1!V12/$G$2)</f>
        <v>-100</v>
      </c>
      <c r="F12">
        <f>$G$2*INT(Foglio1!W12/$G$2)</f>
        <v>0</v>
      </c>
      <c r="P12">
        <v>100</v>
      </c>
      <c r="Q12">
        <f>Q11</f>
        <v>5.0000000000000044E-2</v>
      </c>
      <c r="R12">
        <f t="shared" ref="R12:V12" si="13">R11</f>
        <v>1.2833333333333332</v>
      </c>
      <c r="S12">
        <f t="shared" si="13"/>
        <v>2.75</v>
      </c>
      <c r="T12">
        <f t="shared" si="13"/>
        <v>3.5</v>
      </c>
      <c r="U12">
        <f t="shared" si="13"/>
        <v>4.0166666666666666</v>
      </c>
      <c r="V12">
        <f t="shared" si="13"/>
        <v>5</v>
      </c>
    </row>
    <row r="13" spans="1:22" x14ac:dyDescent="0.25">
      <c r="A13">
        <f>$G$2*INT(Foglio1!R13/$G$2)</f>
        <v>0</v>
      </c>
      <c r="B13">
        <f>$G$2*INT(Foglio1!S13/$G$2)</f>
        <v>80</v>
      </c>
      <c r="C13">
        <f>$G$2*INT(Foglio1!T13/$G$2)</f>
        <v>80</v>
      </c>
      <c r="D13">
        <f>$G$2*INT(Foglio1!U13/$G$2)</f>
        <v>20</v>
      </c>
      <c r="E13">
        <f>$G$2*INT(Foglio1!V13/$G$2)</f>
        <v>0</v>
      </c>
      <c r="F13">
        <f>$G$2*INT(Foglio1!W13/$G$2)</f>
        <v>0</v>
      </c>
      <c r="P13">
        <v>100</v>
      </c>
      <c r="Q13">
        <f>Q2</f>
        <v>0</v>
      </c>
      <c r="R13">
        <f t="shared" ref="R13:V13" si="14">R2</f>
        <v>1</v>
      </c>
      <c r="S13">
        <f t="shared" si="14"/>
        <v>2</v>
      </c>
      <c r="T13">
        <f t="shared" si="14"/>
        <v>3</v>
      </c>
      <c r="U13">
        <f t="shared" si="14"/>
        <v>4</v>
      </c>
      <c r="V13">
        <f t="shared" si="14"/>
        <v>5</v>
      </c>
    </row>
    <row r="14" spans="1:22" x14ac:dyDescent="0.25">
      <c r="A14">
        <f>$G$2*INT(Foglio1!R14/$G$2)</f>
        <v>0</v>
      </c>
      <c r="B14">
        <f>$G$2*INT(Foglio1!S14/$G$2)</f>
        <v>40</v>
      </c>
      <c r="C14">
        <f>$G$2*INT(Foglio1!T14/$G$2)</f>
        <v>40</v>
      </c>
      <c r="D14">
        <f>$G$2*INT(Foglio1!U14/$G$2)</f>
        <v>40</v>
      </c>
      <c r="E14">
        <f>$G$2*INT(Foglio1!V14/$G$2)</f>
        <v>40</v>
      </c>
      <c r="F14">
        <f>$G$2*INT(Foglio1!W14/$G$2)</f>
        <v>0</v>
      </c>
    </row>
    <row r="15" spans="1:22" x14ac:dyDescent="0.25">
      <c r="A15">
        <f>$G$2*INT(Foglio1!R15/$G$2)</f>
        <v>-100</v>
      </c>
      <c r="B15">
        <f>$G$2*INT(Foglio1!S15/$G$2)</f>
        <v>-100</v>
      </c>
      <c r="C15">
        <f>$G$2*INT(Foglio1!T15/$G$2)</f>
        <v>-100</v>
      </c>
      <c r="D15">
        <f>$G$2*INT(Foglio1!U15/$G$2)</f>
        <v>-100</v>
      </c>
      <c r="E15">
        <f>$G$2*INT(Foglio1!V15/$G$2)</f>
        <v>-100</v>
      </c>
      <c r="F15">
        <f>$G$2*INT(Foglio1!W15/$G$2)</f>
        <v>0</v>
      </c>
    </row>
    <row r="16" spans="1:22" x14ac:dyDescent="0.25">
      <c r="A16">
        <f>$G$2*INT(Foglio1!R16/$G$2)</f>
        <v>0</v>
      </c>
      <c r="B16">
        <f>$G$2*INT(Foglio1!S16/$G$2)</f>
        <v>40</v>
      </c>
      <c r="C16">
        <f>$G$2*INT(Foglio1!T16/$G$2)</f>
        <v>60</v>
      </c>
      <c r="D16">
        <f>$G$2*INT(Foglio1!U16/$G$2)</f>
        <v>20</v>
      </c>
      <c r="E16">
        <f>$G$2*INT(Foglio1!V16/$G$2)</f>
        <v>-100</v>
      </c>
      <c r="F16">
        <f>$G$2*INT(Foglio1!W16/$G$2)</f>
        <v>0</v>
      </c>
    </row>
    <row r="17" spans="1:6" x14ac:dyDescent="0.25">
      <c r="A17">
        <f>$G$2*INT(Foglio1!R17/$G$2)</f>
        <v>0</v>
      </c>
      <c r="B17">
        <f>$G$2*INT(Foglio1!S17/$G$2)</f>
        <v>60</v>
      </c>
      <c r="C17">
        <f>$G$2*INT(Foglio1!T17/$G$2)</f>
        <v>40</v>
      </c>
      <c r="D17">
        <f>$G$2*INT(Foglio1!U17/$G$2)</f>
        <v>20</v>
      </c>
      <c r="E17">
        <f>$G$2*INT(Foglio1!V17/$G$2)</f>
        <v>-100</v>
      </c>
      <c r="F17">
        <f>$G$2*INT(Foglio1!W17/$G$2)</f>
        <v>0</v>
      </c>
    </row>
    <row r="18" spans="1:6" x14ac:dyDescent="0.25">
      <c r="A18">
        <f>$G$2*INT(Foglio1!R18/$G$2)</f>
        <v>0</v>
      </c>
      <c r="B18">
        <f>$G$2*INT(Foglio1!S18/$G$2)</f>
        <v>0</v>
      </c>
      <c r="C18">
        <f>$G$2*INT(Foglio1!T18/$G$2)</f>
        <v>100</v>
      </c>
      <c r="D18">
        <f>$G$2*INT(Foglio1!U18/$G$2)</f>
        <v>100</v>
      </c>
      <c r="E18">
        <f>$G$2*INT(Foglio1!V18/$G$2)</f>
        <v>0</v>
      </c>
      <c r="F18">
        <f>$G$2*INT(Foglio1!W18/$G$2)</f>
        <v>0</v>
      </c>
    </row>
    <row r="19" spans="1:6" x14ac:dyDescent="0.25">
      <c r="A19">
        <f>$G$2*INT(Foglio1!R19/$G$2)</f>
        <v>40</v>
      </c>
      <c r="B19">
        <f>$G$2*INT(Foglio1!S19/$G$2)</f>
        <v>60</v>
      </c>
      <c r="C19">
        <f>$G$2*INT(Foglio1!T19/$G$2)</f>
        <v>20</v>
      </c>
      <c r="D19">
        <f>$G$2*INT(Foglio1!U19/$G$2)</f>
        <v>20</v>
      </c>
      <c r="E19">
        <f>$G$2*INT(Foglio1!V19/$G$2)</f>
        <v>-100</v>
      </c>
      <c r="F19">
        <f>$G$2*INT(Foglio1!W19/$G$2)</f>
        <v>0</v>
      </c>
    </row>
    <row r="20" spans="1:6" x14ac:dyDescent="0.25">
      <c r="A20">
        <f>$G$2*INT(Foglio1!R20/$G$2)</f>
        <v>0</v>
      </c>
      <c r="B20">
        <f>$G$2*INT(Foglio1!S20/$G$2)</f>
        <v>80</v>
      </c>
      <c r="C20">
        <f>$G$2*INT(Foglio1!T20/$G$2)</f>
        <v>60</v>
      </c>
      <c r="D20">
        <f>$G$2*INT(Foglio1!U20/$G$2)</f>
        <v>0</v>
      </c>
      <c r="E20">
        <f>$G$2*INT(Foglio1!V20/$G$2)</f>
        <v>-100</v>
      </c>
      <c r="F20">
        <f>$G$2*INT(Foglio1!W20/$G$2)</f>
        <v>0</v>
      </c>
    </row>
    <row r="21" spans="1:6" x14ac:dyDescent="0.25">
      <c r="A21">
        <f>$G$2*INT(Foglio1!R21/$G$2)</f>
        <v>0</v>
      </c>
      <c r="B21">
        <f>$G$2*INT(Foglio1!S21/$G$2)</f>
        <v>40</v>
      </c>
      <c r="C21">
        <f>$G$2*INT(Foglio1!T21/$G$2)</f>
        <v>40</v>
      </c>
      <c r="D21">
        <f>$G$2*INT(Foglio1!U21/$G$2)</f>
        <v>20</v>
      </c>
      <c r="E21">
        <f>$G$2*INT(Foglio1!V21/$G$2)</f>
        <v>-100</v>
      </c>
      <c r="F21">
        <f>$G$2*INT(Foglio1!W21/$G$2)</f>
        <v>0</v>
      </c>
    </row>
    <row r="22" spans="1:6" x14ac:dyDescent="0.25">
      <c r="A22">
        <f>$G$2*INT(Foglio1!R22/$G$2)</f>
        <v>0</v>
      </c>
      <c r="B22">
        <f>$G$2*INT(Foglio1!S22/$G$2)</f>
        <v>0</v>
      </c>
      <c r="C22">
        <f>$G$2*INT(Foglio1!T22/$G$2)</f>
        <v>100</v>
      </c>
      <c r="D22">
        <f>$G$2*INT(Foglio1!U22/$G$2)</f>
        <v>100</v>
      </c>
      <c r="E22">
        <f>$G$2*INT(Foglio1!V22/$G$2)</f>
        <v>-100</v>
      </c>
      <c r="F22">
        <f>$G$2*INT(Foglio1!W22/$G$2)</f>
        <v>0</v>
      </c>
    </row>
    <row r="23" spans="1:6" x14ac:dyDescent="0.25">
      <c r="A23">
        <f>$G$2*INT(Foglio1!R23/$G$2)</f>
        <v>-100</v>
      </c>
      <c r="B23">
        <f>$G$2*INT(Foglio1!S23/$G$2)</f>
        <v>-100</v>
      </c>
      <c r="C23">
        <f>$G$2*INT(Foglio1!T23/$G$2)</f>
        <v>-100</v>
      </c>
      <c r="D23">
        <f>$G$2*INT(Foglio1!U23/$G$2)</f>
        <v>-100</v>
      </c>
      <c r="E23">
        <f>$G$2*INT(Foglio1!V23/$G$2)</f>
        <v>-100</v>
      </c>
      <c r="F23">
        <f>$G$2*INT(Foglio1!W23/$G$2)</f>
        <v>0</v>
      </c>
    </row>
    <row r="24" spans="1:6" x14ac:dyDescent="0.25">
      <c r="A24">
        <f>$G$2*INT(Foglio1!R24/$G$2)</f>
        <v>20</v>
      </c>
      <c r="B24">
        <f>$G$2*INT(Foglio1!S24/$G$2)</f>
        <v>80</v>
      </c>
      <c r="C24">
        <f>$G$2*INT(Foglio1!T24/$G$2)</f>
        <v>80</v>
      </c>
      <c r="D24">
        <f>$G$2*INT(Foglio1!U24/$G$2)</f>
        <v>60</v>
      </c>
      <c r="E24">
        <f>$G$2*INT(Foglio1!V24/$G$2)</f>
        <v>-100</v>
      </c>
      <c r="F24">
        <f>$G$2*INT(Foglio1!W24/$G$2)</f>
        <v>0</v>
      </c>
    </row>
    <row r="25" spans="1:6" x14ac:dyDescent="0.25">
      <c r="A25">
        <f>$G$2*INT(Foglio1!R25/$G$2)</f>
        <v>20</v>
      </c>
      <c r="B25">
        <f>$G$2*INT(Foglio1!S25/$G$2)</f>
        <v>20</v>
      </c>
      <c r="C25">
        <f>$G$2*INT(Foglio1!T25/$G$2)</f>
        <v>20</v>
      </c>
      <c r="D25">
        <f>$G$2*INT(Foglio1!U25/$G$2)</f>
        <v>40</v>
      </c>
      <c r="E25">
        <f>$G$2*INT(Foglio1!V25/$G$2)</f>
        <v>-100</v>
      </c>
      <c r="F25">
        <f>$G$2*INT(Foglio1!W25/$G$2)</f>
        <v>0</v>
      </c>
    </row>
    <row r="26" spans="1:6" x14ac:dyDescent="0.25">
      <c r="A26">
        <f>$G$2*INT(Foglio1!R26/$G$2)</f>
        <v>-100</v>
      </c>
      <c r="B26">
        <f>$G$2*INT(Foglio1!S26/$G$2)</f>
        <v>-100</v>
      </c>
      <c r="C26">
        <f>$G$2*INT(Foglio1!T26/$G$2)</f>
        <v>-100</v>
      </c>
      <c r="D26">
        <f>$G$2*INT(Foglio1!U26/$G$2)</f>
        <v>-100</v>
      </c>
      <c r="E26">
        <f>$G$2*INT(Foglio1!V26/$G$2)</f>
        <v>-100</v>
      </c>
      <c r="F26">
        <f>$G$2*INT(Foglio1!W26/$G$2)</f>
        <v>0</v>
      </c>
    </row>
    <row r="27" spans="1:6" x14ac:dyDescent="0.25">
      <c r="A27">
        <f>$G$2*INT(Foglio1!R27/$G$2)</f>
        <v>0</v>
      </c>
      <c r="B27">
        <f>$G$2*INT(Foglio1!S27/$G$2)</f>
        <v>20</v>
      </c>
      <c r="C27">
        <f>$G$2*INT(Foglio1!T27/$G$2)</f>
        <v>80</v>
      </c>
      <c r="D27">
        <f>$G$2*INT(Foglio1!U27/$G$2)</f>
        <v>40</v>
      </c>
      <c r="E27">
        <f>$G$2*INT(Foglio1!V27/$G$2)</f>
        <v>-100</v>
      </c>
      <c r="F27">
        <f>$G$2*INT(Foglio1!W27/$G$2)</f>
        <v>0</v>
      </c>
    </row>
    <row r="28" spans="1:6" x14ac:dyDescent="0.25">
      <c r="A28">
        <f>$G$2*INT(Foglio1!R28/$G$2)</f>
        <v>0</v>
      </c>
      <c r="B28">
        <f>$G$2*INT(Foglio1!S28/$G$2)</f>
        <v>0</v>
      </c>
      <c r="C28">
        <f>$G$2*INT(Foglio1!T28/$G$2)</f>
        <v>80</v>
      </c>
      <c r="D28">
        <f>$G$2*INT(Foglio1!U28/$G$2)</f>
        <v>60</v>
      </c>
      <c r="E28">
        <f>$G$2*INT(Foglio1!V28/$G$2)</f>
        <v>-100</v>
      </c>
      <c r="F28">
        <f>$G$2*INT(Foglio1!W28/$G$2)</f>
        <v>0</v>
      </c>
    </row>
    <row r="29" spans="1:6" x14ac:dyDescent="0.25">
      <c r="A29">
        <f>$G$2*INT(Foglio1!R29/$G$2)</f>
        <v>0</v>
      </c>
      <c r="B29">
        <f>$G$2*INT(Foglio1!S29/$G$2)</f>
        <v>20</v>
      </c>
      <c r="C29">
        <f>$G$2*INT(Foglio1!T29/$G$2)</f>
        <v>60</v>
      </c>
      <c r="D29">
        <f>$G$2*INT(Foglio1!U29/$G$2)</f>
        <v>20</v>
      </c>
      <c r="E29">
        <f>$G$2*INT(Foglio1!V29/$G$2)</f>
        <v>-100</v>
      </c>
      <c r="F29">
        <f>$G$2*INT(Foglio1!W29/$G$2)</f>
        <v>0</v>
      </c>
    </row>
    <row r="30" spans="1:6" x14ac:dyDescent="0.25">
      <c r="A30">
        <f>$G$2*INT(Foglio1!R30/$G$2)</f>
        <v>0</v>
      </c>
      <c r="B30">
        <f>$G$2*INT(Foglio1!S30/$G$2)</f>
        <v>60</v>
      </c>
      <c r="C30">
        <f>$G$2*INT(Foglio1!T30/$G$2)</f>
        <v>100</v>
      </c>
      <c r="D30">
        <f>$G$2*INT(Foglio1!U30/$G$2)</f>
        <v>100</v>
      </c>
      <c r="E30">
        <f>$G$2*INT(Foglio1!V30/$G$2)</f>
        <v>-100</v>
      </c>
      <c r="F30">
        <f>$G$2*INT(Foglio1!W30/$G$2)</f>
        <v>0</v>
      </c>
    </row>
    <row r="31" spans="1:6" x14ac:dyDescent="0.25">
      <c r="A31">
        <f>$G$2*INT(Foglio1!R31/$G$2)</f>
        <v>-100</v>
      </c>
      <c r="B31">
        <f>$G$2*INT(Foglio1!S31/$G$2)</f>
        <v>-100</v>
      </c>
      <c r="C31">
        <f>$G$2*INT(Foglio1!T31/$G$2)</f>
        <v>-100</v>
      </c>
      <c r="D31">
        <f>$G$2*INT(Foglio1!U31/$G$2)</f>
        <v>-100</v>
      </c>
      <c r="E31">
        <f>$G$2*INT(Foglio1!V31/$G$2)</f>
        <v>-100</v>
      </c>
      <c r="F31">
        <f>$G$2*INT(Foglio1!W31/$G$2)</f>
        <v>0</v>
      </c>
    </row>
    <row r="32" spans="1:6" x14ac:dyDescent="0.25">
      <c r="A32">
        <f>$G$2*INT(Foglio1!R32/$G$2)</f>
        <v>0</v>
      </c>
      <c r="B32">
        <f>$G$2*INT(Foglio1!S32/$G$2)</f>
        <v>20</v>
      </c>
      <c r="C32">
        <f>$G$2*INT(Foglio1!T32/$G$2)</f>
        <v>60</v>
      </c>
      <c r="D32">
        <f>$G$2*INT(Foglio1!U32/$G$2)</f>
        <v>20</v>
      </c>
      <c r="E32">
        <f>$G$2*INT(Foglio1!V32/$G$2)</f>
        <v>-100</v>
      </c>
      <c r="F32">
        <f>$G$2*INT(Foglio1!W32/$G$2)</f>
        <v>0</v>
      </c>
    </row>
    <row r="33" spans="1:6" x14ac:dyDescent="0.25">
      <c r="A33">
        <f>$G$2*INT(Foglio1!R33/$G$2)</f>
        <v>0</v>
      </c>
      <c r="B33">
        <f>$G$2*INT(Foglio1!S33/$G$2)</f>
        <v>40</v>
      </c>
      <c r="C33">
        <f>$G$2*INT(Foglio1!T33/$G$2)</f>
        <v>80</v>
      </c>
      <c r="D33">
        <f>$G$2*INT(Foglio1!U33/$G$2)</f>
        <v>80</v>
      </c>
      <c r="E33">
        <f>$G$2*INT(Foglio1!V33/$G$2)</f>
        <v>-100</v>
      </c>
      <c r="F33">
        <f>$G$2*INT(Foglio1!W33/$G$2)</f>
        <v>0</v>
      </c>
    </row>
    <row r="34" spans="1:6" x14ac:dyDescent="0.25">
      <c r="A34">
        <f>$G$2*INT(Foglio1!R34/$G$2)</f>
        <v>0</v>
      </c>
      <c r="B34">
        <f>$G$2*INT(Foglio1!S34/$G$2)</f>
        <v>60</v>
      </c>
      <c r="C34">
        <f>$G$2*INT(Foglio1!T34/$G$2)</f>
        <v>60</v>
      </c>
      <c r="D34">
        <f>$G$2*INT(Foglio1!U34/$G$2)</f>
        <v>40</v>
      </c>
      <c r="E34">
        <f>$G$2*INT(Foglio1!V34/$G$2)</f>
        <v>-100</v>
      </c>
      <c r="F34">
        <f>$G$2*INT(Foglio1!W34/$G$2)</f>
        <v>0</v>
      </c>
    </row>
    <row r="35" spans="1:6" x14ac:dyDescent="0.25">
      <c r="A35">
        <f>$G$2*INT(Foglio1!R35/$G$2)</f>
        <v>80</v>
      </c>
      <c r="B35">
        <f>$G$2*INT(Foglio1!S35/$G$2)</f>
        <v>40</v>
      </c>
      <c r="C35">
        <f>$G$2*INT(Foglio1!T35/$G$2)</f>
        <v>100</v>
      </c>
      <c r="D35">
        <f>$G$2*INT(Foglio1!U35/$G$2)</f>
        <v>60</v>
      </c>
      <c r="E35">
        <f>$G$2*INT(Foglio1!V35/$G$2)</f>
        <v>-100</v>
      </c>
      <c r="F35">
        <f>$G$2*INT(Foglio1!W35/$G$2)</f>
        <v>0</v>
      </c>
    </row>
    <row r="36" spans="1:6" x14ac:dyDescent="0.25">
      <c r="A36">
        <f>$G$2*INT(Foglio1!R36/$G$2)</f>
        <v>20</v>
      </c>
      <c r="B36">
        <f>$G$2*INT(Foglio1!S36/$G$2)</f>
        <v>40</v>
      </c>
      <c r="C36">
        <f>$G$2*INT(Foglio1!T36/$G$2)</f>
        <v>60</v>
      </c>
      <c r="D36">
        <f>$G$2*INT(Foglio1!U36/$G$2)</f>
        <v>40</v>
      </c>
      <c r="E36">
        <f>$G$2*INT(Foglio1!V36/$G$2)</f>
        <v>-100</v>
      </c>
      <c r="F36">
        <f>$G$2*INT(Foglio1!W36/$G$2)</f>
        <v>0</v>
      </c>
    </row>
    <row r="37" spans="1:6" x14ac:dyDescent="0.25">
      <c r="A37">
        <f>$G$2*INT(Foglio1!R37/$G$2)</f>
        <v>0</v>
      </c>
      <c r="B37">
        <f>$G$2*INT(Foglio1!S37/$G$2)</f>
        <v>60</v>
      </c>
      <c r="C37">
        <f>$G$2*INT(Foglio1!T37/$G$2)</f>
        <v>80</v>
      </c>
      <c r="D37">
        <f>$G$2*INT(Foglio1!U37/$G$2)</f>
        <v>40</v>
      </c>
      <c r="E37">
        <f>$G$2*INT(Foglio1!V37/$G$2)</f>
        <v>-100</v>
      </c>
      <c r="F37">
        <f>$G$2*INT(Foglio1!W37/$G$2)</f>
        <v>0</v>
      </c>
    </row>
    <row r="38" spans="1:6" x14ac:dyDescent="0.25">
      <c r="A38">
        <f>$G$2*INT(Foglio1!R38/$G$2)</f>
        <v>0</v>
      </c>
      <c r="B38">
        <f>$G$2*INT(Foglio1!S38/$G$2)</f>
        <v>80</v>
      </c>
      <c r="C38">
        <f>$G$2*INT(Foglio1!T38/$G$2)</f>
        <v>40</v>
      </c>
      <c r="D38">
        <f>$G$2*INT(Foglio1!U38/$G$2)</f>
        <v>0</v>
      </c>
      <c r="E38">
        <f>$G$2*INT(Foglio1!V38/$G$2)</f>
        <v>-100</v>
      </c>
      <c r="F38">
        <f>$G$2*INT(Foglio1!W38/$G$2)</f>
        <v>0</v>
      </c>
    </row>
    <row r="39" spans="1:6" x14ac:dyDescent="0.25">
      <c r="A39">
        <f>$G$2*INT(Foglio1!R39/$G$2)</f>
        <v>0</v>
      </c>
      <c r="B39">
        <f>$G$2*INT(Foglio1!S39/$G$2)</f>
        <v>20</v>
      </c>
      <c r="C39">
        <f>$G$2*INT(Foglio1!T39/$G$2)</f>
        <v>100</v>
      </c>
      <c r="D39">
        <f>$G$2*INT(Foglio1!U39/$G$2)</f>
        <v>20</v>
      </c>
      <c r="E39">
        <f>$G$2*INT(Foglio1!V39/$G$2)</f>
        <v>-100</v>
      </c>
      <c r="F39">
        <f>$G$2*INT(Foglio1!W39/$G$2)</f>
        <v>0</v>
      </c>
    </row>
    <row r="40" spans="1:6" x14ac:dyDescent="0.25">
      <c r="A40">
        <f>$G$2*INT(Foglio1!R40/$G$2)</f>
        <v>0</v>
      </c>
      <c r="B40">
        <f>$G$2*INT(Foglio1!S40/$G$2)</f>
        <v>80</v>
      </c>
      <c r="C40">
        <f>$G$2*INT(Foglio1!T40/$G$2)</f>
        <v>0</v>
      </c>
      <c r="D40">
        <f>$G$2*INT(Foglio1!U40/$G$2)</f>
        <v>0</v>
      </c>
      <c r="E40">
        <f>$G$2*INT(Foglio1!V40/$G$2)</f>
        <v>-100</v>
      </c>
      <c r="F40">
        <f>$G$2*INT(Foglio1!W40/$G$2)</f>
        <v>0</v>
      </c>
    </row>
    <row r="41" spans="1:6" x14ac:dyDescent="0.25">
      <c r="A41">
        <f>$G$2*INT(Foglio1!R41/$G$2)</f>
        <v>0</v>
      </c>
      <c r="B41">
        <f>$G$2*INT(Foglio1!S41/$G$2)</f>
        <v>40</v>
      </c>
      <c r="C41">
        <f>$G$2*INT(Foglio1!T41/$G$2)</f>
        <v>100</v>
      </c>
      <c r="D41">
        <f>$G$2*INT(Foglio1!U41/$G$2)</f>
        <v>100</v>
      </c>
      <c r="E41">
        <f>$G$2*INT(Foglio1!V41/$G$2)</f>
        <v>-100</v>
      </c>
      <c r="F41">
        <f>$G$2*INT(Foglio1!W41/$G$2)</f>
        <v>0</v>
      </c>
    </row>
    <row r="42" spans="1:6" x14ac:dyDescent="0.25">
      <c r="A42">
        <f>$G$2*INT(Foglio1!R42/$G$2)</f>
        <v>20</v>
      </c>
      <c r="B42">
        <f>$G$2*INT(Foglio1!S42/$G$2)</f>
        <v>40</v>
      </c>
      <c r="C42">
        <f>$G$2*INT(Foglio1!T42/$G$2)</f>
        <v>40</v>
      </c>
      <c r="D42">
        <f>$G$2*INT(Foglio1!U42/$G$2)</f>
        <v>40</v>
      </c>
      <c r="E42">
        <f>$G$2*INT(Foglio1!V42/$G$2)</f>
        <v>-100</v>
      </c>
      <c r="F42">
        <f>$G$2*INT(Foglio1!W42/$G$2)</f>
        <v>0</v>
      </c>
    </row>
    <row r="43" spans="1:6" x14ac:dyDescent="0.25">
      <c r="A43">
        <f>$G$2*INT(Foglio1!R43/$G$2)</f>
        <v>40</v>
      </c>
      <c r="B43">
        <f>$G$2*INT(Foglio1!S43/$G$2)</f>
        <v>20</v>
      </c>
      <c r="C43">
        <f>$G$2*INT(Foglio1!T43/$G$2)</f>
        <v>80</v>
      </c>
      <c r="D43">
        <f>$G$2*INT(Foglio1!U43/$G$2)</f>
        <v>100</v>
      </c>
      <c r="E43">
        <f>$G$2*INT(Foglio1!V43/$G$2)</f>
        <v>-100</v>
      </c>
      <c r="F43">
        <f>$G$2*INT(Foglio1!W43/$G$2)</f>
        <v>0</v>
      </c>
    </row>
    <row r="44" spans="1:6" x14ac:dyDescent="0.25">
      <c r="A44">
        <f>$G$2*INT(Foglio1!R44/$G$2)</f>
        <v>0</v>
      </c>
      <c r="B44">
        <f>$G$2*INT(Foglio1!S44/$G$2)</f>
        <v>60</v>
      </c>
      <c r="C44">
        <f>$G$2*INT(Foglio1!T44/$G$2)</f>
        <v>20</v>
      </c>
      <c r="D44">
        <f>$G$2*INT(Foglio1!U44/$G$2)</f>
        <v>20</v>
      </c>
      <c r="E44">
        <f>$G$2*INT(Foglio1!V44/$G$2)</f>
        <v>-100</v>
      </c>
      <c r="F44">
        <f>$G$2*INT(Foglio1!W44/$G$2)</f>
        <v>0</v>
      </c>
    </row>
    <row r="45" spans="1:6" x14ac:dyDescent="0.25">
      <c r="A45">
        <f>$G$2*INT(Foglio1!R45/$G$2)</f>
        <v>0</v>
      </c>
      <c r="B45">
        <f>$G$2*INT(Foglio1!S45/$G$2)</f>
        <v>20</v>
      </c>
      <c r="C45">
        <f>$G$2*INT(Foglio1!T45/$G$2)</f>
        <v>80</v>
      </c>
      <c r="D45">
        <f>$G$2*INT(Foglio1!U45/$G$2)</f>
        <v>60</v>
      </c>
      <c r="E45">
        <f>$G$2*INT(Foglio1!V45/$G$2)</f>
        <v>-100</v>
      </c>
      <c r="F45">
        <f>$G$2*INT(Foglio1!W45/$G$2)</f>
        <v>0</v>
      </c>
    </row>
    <row r="46" spans="1:6" x14ac:dyDescent="0.25">
      <c r="A46">
        <f>$G$2*INT(Foglio1!R46/$G$2)</f>
        <v>0</v>
      </c>
      <c r="B46">
        <f>$G$2*INT(Foglio1!S46/$G$2)</f>
        <v>20</v>
      </c>
      <c r="C46">
        <f>$G$2*INT(Foglio1!T46/$G$2)</f>
        <v>40</v>
      </c>
      <c r="D46">
        <f>$G$2*INT(Foglio1!U46/$G$2)</f>
        <v>80</v>
      </c>
      <c r="E46">
        <f>$G$2*INT(Foglio1!V46/$G$2)</f>
        <v>-100</v>
      </c>
      <c r="F46">
        <f>$G$2*INT(Foglio1!W46/$G$2)</f>
        <v>0</v>
      </c>
    </row>
    <row r="47" spans="1:6" x14ac:dyDescent="0.25">
      <c r="A47">
        <f>$G$2*INT(Foglio1!R47/$G$2)</f>
        <v>0</v>
      </c>
      <c r="B47">
        <f>$G$2*INT(Foglio1!S47/$G$2)</f>
        <v>60</v>
      </c>
      <c r="C47">
        <f>$G$2*INT(Foglio1!T47/$G$2)</f>
        <v>80</v>
      </c>
      <c r="D47">
        <f>$G$2*INT(Foglio1!U47/$G$2)</f>
        <v>80</v>
      </c>
      <c r="E47">
        <f>$G$2*INT(Foglio1!V47/$G$2)</f>
        <v>-100</v>
      </c>
      <c r="F47">
        <f>$G$2*INT(Foglio1!W47/$G$2)</f>
        <v>0</v>
      </c>
    </row>
    <row r="48" spans="1:6" x14ac:dyDescent="0.25">
      <c r="A48">
        <f>$G$2*INT(Foglio1!R48/$G$2)</f>
        <v>-100</v>
      </c>
      <c r="B48">
        <f>$G$2*INT(Foglio1!S48/$G$2)</f>
        <v>-100</v>
      </c>
      <c r="C48">
        <f>$G$2*INT(Foglio1!T48/$G$2)</f>
        <v>-100</v>
      </c>
      <c r="D48">
        <f>$G$2*INT(Foglio1!U48/$G$2)</f>
        <v>-100</v>
      </c>
      <c r="E48">
        <f>$G$2*INT(Foglio1!V48/$G$2)</f>
        <v>-100</v>
      </c>
      <c r="F48">
        <f>$G$2*INT(Foglio1!W48/$G$2)</f>
        <v>0</v>
      </c>
    </row>
    <row r="49" spans="1:6" x14ac:dyDescent="0.25">
      <c r="A49">
        <f>$G$2*INT(Foglio1!R49/$G$2)</f>
        <v>0</v>
      </c>
      <c r="B49">
        <f>$G$2*INT(Foglio1!S49/$G$2)</f>
        <v>40</v>
      </c>
      <c r="C49">
        <f>$G$2*INT(Foglio1!T49/$G$2)</f>
        <v>100</v>
      </c>
      <c r="D49">
        <f>$G$2*INT(Foglio1!U49/$G$2)</f>
        <v>80</v>
      </c>
      <c r="E49">
        <f>$G$2*INT(Foglio1!V49/$G$2)</f>
        <v>-100</v>
      </c>
      <c r="F49">
        <f>$G$2*INT(Foglio1!W49/$G$2)</f>
        <v>0</v>
      </c>
    </row>
    <row r="50" spans="1:6" x14ac:dyDescent="0.25">
      <c r="A50">
        <f>$G$2*INT(Foglio1!R50/$G$2)</f>
        <v>20</v>
      </c>
      <c r="B50">
        <f>$G$2*INT(Foglio1!S50/$G$2)</f>
        <v>40</v>
      </c>
      <c r="C50">
        <f>$G$2*INT(Foglio1!T50/$G$2)</f>
        <v>60</v>
      </c>
      <c r="D50">
        <f>$G$2*INT(Foglio1!U50/$G$2)</f>
        <v>40</v>
      </c>
      <c r="E50">
        <f>$G$2*INT(Foglio1!V50/$G$2)</f>
        <v>-100</v>
      </c>
      <c r="F50">
        <f>$G$2*INT(Foglio1!W50/$G$2)</f>
        <v>0</v>
      </c>
    </row>
    <row r="51" spans="1:6" x14ac:dyDescent="0.25">
      <c r="A51">
        <f>$G$2*INT(Foglio1!R51/$G$2)</f>
        <v>100</v>
      </c>
      <c r="B51">
        <f>$G$2*INT(Foglio1!S51/$G$2)</f>
        <v>100</v>
      </c>
      <c r="C51">
        <f>$G$2*INT(Foglio1!T51/$G$2)</f>
        <v>100</v>
      </c>
      <c r="D51">
        <f>$G$2*INT(Foglio1!U51/$G$2)</f>
        <v>80</v>
      </c>
      <c r="E51">
        <f>$G$2*INT(Foglio1!V51/$G$2)</f>
        <v>-100</v>
      </c>
      <c r="F51">
        <f>$G$2*INT(Foglio1!W51/$G$2)</f>
        <v>0</v>
      </c>
    </row>
    <row r="52" spans="1:6" x14ac:dyDescent="0.25">
      <c r="A52">
        <f>$G$2*INT(Foglio1!R52/$G$2)</f>
        <v>40</v>
      </c>
      <c r="B52">
        <f>$G$2*INT(Foglio1!S52/$G$2)</f>
        <v>80</v>
      </c>
      <c r="C52">
        <f>$G$2*INT(Foglio1!T52/$G$2)</f>
        <v>80</v>
      </c>
      <c r="D52">
        <f>$G$2*INT(Foglio1!U52/$G$2)</f>
        <v>80</v>
      </c>
      <c r="E52">
        <f>$G$2*INT(Foglio1!V52/$G$2)</f>
        <v>-100</v>
      </c>
      <c r="F52">
        <f>$G$2*INT(Foglio1!W52/$G$2)</f>
        <v>0</v>
      </c>
    </row>
    <row r="53" spans="1:6" x14ac:dyDescent="0.25">
      <c r="A53">
        <f>$G$2*INT(Foglio1!R53/$G$2)</f>
        <v>60</v>
      </c>
      <c r="B53">
        <f>$G$2*INT(Foglio1!S53/$G$2)</f>
        <v>20</v>
      </c>
      <c r="C53">
        <f>$G$2*INT(Foglio1!T53/$G$2)</f>
        <v>100</v>
      </c>
      <c r="D53">
        <f>$G$2*INT(Foglio1!U53/$G$2)</f>
        <v>80</v>
      </c>
      <c r="E53">
        <f>$G$2*INT(Foglio1!V53/$G$2)</f>
        <v>-100</v>
      </c>
      <c r="F53">
        <f>$G$2*INT(Foglio1!W53/$G$2)</f>
        <v>0</v>
      </c>
    </row>
    <row r="54" spans="1:6" x14ac:dyDescent="0.25">
      <c r="A54">
        <f>$G$2*INT(Foglio1!R54/$G$2)</f>
        <v>0</v>
      </c>
      <c r="B54">
        <f>$G$2*INT(Foglio1!S54/$G$2)</f>
        <v>40</v>
      </c>
      <c r="C54">
        <f>$G$2*INT(Foglio1!T54/$G$2)</f>
        <v>100</v>
      </c>
      <c r="D54">
        <f>$G$2*INT(Foglio1!U54/$G$2)</f>
        <v>60</v>
      </c>
      <c r="E54">
        <f>$G$2*INT(Foglio1!V54/$G$2)</f>
        <v>-100</v>
      </c>
      <c r="F54">
        <f>$G$2*INT(Foglio1!W54/$G$2)</f>
        <v>0</v>
      </c>
    </row>
    <row r="55" spans="1:6" x14ac:dyDescent="0.25">
      <c r="A55">
        <f>$G$2*INT(Foglio1!R55/$G$2)</f>
        <v>20</v>
      </c>
      <c r="B55">
        <f>$G$2*INT(Foglio1!S55/$G$2)</f>
        <v>20</v>
      </c>
      <c r="C55">
        <f>$G$2*INT(Foglio1!T55/$G$2)</f>
        <v>60</v>
      </c>
      <c r="D55">
        <f>$G$2*INT(Foglio1!U55/$G$2)</f>
        <v>60</v>
      </c>
      <c r="E55">
        <f>$G$2*INT(Foglio1!V55/$G$2)</f>
        <v>-100</v>
      </c>
      <c r="F55">
        <f>$G$2*INT(Foglio1!W55/$G$2)</f>
        <v>0</v>
      </c>
    </row>
    <row r="56" spans="1:6" x14ac:dyDescent="0.25">
      <c r="A56">
        <f>$G$2*INT(Foglio1!R56/$G$2)</f>
        <v>0</v>
      </c>
      <c r="B56">
        <f>$G$2*INT(Foglio1!S56/$G$2)</f>
        <v>20</v>
      </c>
      <c r="C56">
        <f>$G$2*INT(Foglio1!T56/$G$2)</f>
        <v>20</v>
      </c>
      <c r="D56">
        <f>$G$2*INT(Foglio1!U56/$G$2)</f>
        <v>40</v>
      </c>
      <c r="E56">
        <f>$G$2*INT(Foglio1!V56/$G$2)</f>
        <v>-100</v>
      </c>
      <c r="F56">
        <f>$G$2*INT(Foglio1!W56/$G$2)</f>
        <v>0</v>
      </c>
    </row>
    <row r="57" spans="1:6" x14ac:dyDescent="0.25">
      <c r="A57">
        <f>$G$2*INT(Foglio1!R57/$G$2)</f>
        <v>20</v>
      </c>
      <c r="B57">
        <f>$G$2*INT(Foglio1!S57/$G$2)</f>
        <v>-100</v>
      </c>
      <c r="C57">
        <f>$G$2*INT(Foglio1!T57/$G$2)</f>
        <v>80</v>
      </c>
      <c r="D57">
        <f>$G$2*INT(Foglio1!U57/$G$2)</f>
        <v>80</v>
      </c>
      <c r="E57">
        <f>$G$2*INT(Foglio1!V57/$G$2)</f>
        <v>-100</v>
      </c>
      <c r="F57">
        <f>$G$2*INT(Foglio1!W57/$G$2)</f>
        <v>0</v>
      </c>
    </row>
    <row r="58" spans="1:6" x14ac:dyDescent="0.25">
      <c r="A58">
        <f>$G$2*INT(Foglio1!R58/$G$2)</f>
        <v>0</v>
      </c>
      <c r="B58">
        <f>$G$2*INT(Foglio1!S58/$G$2)</f>
        <v>40</v>
      </c>
      <c r="C58">
        <f>$G$2*INT(Foglio1!T58/$G$2)</f>
        <v>60</v>
      </c>
      <c r="D58">
        <f>$G$2*INT(Foglio1!U58/$G$2)</f>
        <v>60</v>
      </c>
      <c r="E58">
        <f>$G$2*INT(Foglio1!V58/$G$2)</f>
        <v>-100</v>
      </c>
      <c r="F58">
        <f>$G$2*INT(Foglio1!W58/$G$2)</f>
        <v>0</v>
      </c>
    </row>
    <row r="59" spans="1:6" x14ac:dyDescent="0.25">
      <c r="A59">
        <f>$G$2*INT(Foglio1!R59/$G$2)</f>
        <v>0</v>
      </c>
      <c r="B59">
        <f>$G$2*INT(Foglio1!S59/$G$2)</f>
        <v>100</v>
      </c>
      <c r="C59">
        <f>$G$2*INT(Foglio1!T59/$G$2)</f>
        <v>100</v>
      </c>
      <c r="D59">
        <f>$G$2*INT(Foglio1!U59/$G$2)</f>
        <v>20</v>
      </c>
      <c r="E59">
        <f>$G$2*INT(Foglio1!V59/$G$2)</f>
        <v>-100</v>
      </c>
      <c r="F59">
        <f>$G$2*INT(Foglio1!W59/$G$2)</f>
        <v>0</v>
      </c>
    </row>
    <row r="60" spans="1:6" x14ac:dyDescent="0.25">
      <c r="A60">
        <f>$G$2*INT(Foglio1!R60/$G$2)</f>
        <v>-100</v>
      </c>
      <c r="B60">
        <f>$G$2*INT(Foglio1!S60/$G$2)</f>
        <v>-100</v>
      </c>
      <c r="C60">
        <f>$G$2*INT(Foglio1!T60/$G$2)</f>
        <v>-100</v>
      </c>
      <c r="D60">
        <f>$G$2*INT(Foglio1!U60/$G$2)</f>
        <v>-100</v>
      </c>
      <c r="E60">
        <f>$G$2*INT(Foglio1!V60/$G$2)</f>
        <v>-100</v>
      </c>
      <c r="F60">
        <f>$G$2*INT(Foglio1!W60/$G$2)</f>
        <v>0</v>
      </c>
    </row>
    <row r="61" spans="1:6" x14ac:dyDescent="0.25">
      <c r="A61">
        <f>$G$2*INT(Foglio1!R61/$G$2)</f>
        <v>0</v>
      </c>
      <c r="B61">
        <f>$G$2*INT(Foglio1!S61/$G$2)</f>
        <v>60</v>
      </c>
      <c r="C61">
        <f>$G$2*INT(Foglio1!T61/$G$2)</f>
        <v>0</v>
      </c>
      <c r="D61">
        <f>$G$2*INT(Foglio1!U61/$G$2)</f>
        <v>60</v>
      </c>
      <c r="E61">
        <f>$G$2*INT(Foglio1!V61/$G$2)</f>
        <v>-100</v>
      </c>
      <c r="F61">
        <f>$G$2*INT(Foglio1!W61/$G$2)</f>
        <v>0</v>
      </c>
    </row>
    <row r="62" spans="1:6" x14ac:dyDescent="0.25">
      <c r="A62">
        <f>$G$2*INT(Foglio1!R62/$G$2)</f>
        <v>0</v>
      </c>
      <c r="B62">
        <f>$G$2*INT(Foglio1!S62/$G$2)</f>
        <v>60</v>
      </c>
      <c r="C62">
        <f>$G$2*INT(Foglio1!T62/$G$2)</f>
        <v>80</v>
      </c>
      <c r="D62">
        <f>$G$2*INT(Foglio1!U62/$G$2)</f>
        <v>60</v>
      </c>
      <c r="E62">
        <f>$G$2*INT(Foglio1!V62/$G$2)</f>
        <v>-100</v>
      </c>
      <c r="F62">
        <f>$G$2*INT(Foglio1!W62/$G$2)</f>
        <v>0</v>
      </c>
    </row>
    <row r="63" spans="1:6" x14ac:dyDescent="0.25">
      <c r="A63">
        <f>$G$2*INT(Foglio1!R63/$G$2)</f>
        <v>0</v>
      </c>
      <c r="B63">
        <f>$G$2*INT(Foglio1!S63/$G$2)</f>
        <v>40</v>
      </c>
      <c r="C63">
        <f>$G$2*INT(Foglio1!T63/$G$2)</f>
        <v>80</v>
      </c>
      <c r="D63">
        <f>$G$2*INT(Foglio1!U63/$G$2)</f>
        <v>60</v>
      </c>
      <c r="E63">
        <f>$G$2*INT(Foglio1!V63/$G$2)</f>
        <v>-100</v>
      </c>
      <c r="F63">
        <f>$G$2*INT(Foglio1!W63/$G$2)</f>
        <v>0</v>
      </c>
    </row>
    <row r="64" spans="1:6" x14ac:dyDescent="0.25">
      <c r="A64">
        <f>$G$2*INT(Foglio1!R64/$G$2)</f>
        <v>-100</v>
      </c>
      <c r="B64">
        <f>$G$2*INT(Foglio1!S64/$G$2)</f>
        <v>-100</v>
      </c>
      <c r="C64">
        <f>$G$2*INT(Foglio1!T64/$G$2)</f>
        <v>-100</v>
      </c>
      <c r="D64">
        <f>$G$2*INT(Foglio1!U64/$G$2)</f>
        <v>-100</v>
      </c>
      <c r="E64">
        <f>$G$2*INT(Foglio1!V64/$G$2)</f>
        <v>-100</v>
      </c>
      <c r="F64">
        <f>$G$2*INT(Foglio1!W64/$G$2)</f>
        <v>0</v>
      </c>
    </row>
    <row r="65" spans="1:6" x14ac:dyDescent="0.25">
      <c r="A65">
        <f>$G$2*INT(Foglio1!R65/$G$2)</f>
        <v>0</v>
      </c>
      <c r="B65">
        <f>$G$2*INT(Foglio1!S65/$G$2)</f>
        <v>80</v>
      </c>
      <c r="C65">
        <f>$G$2*INT(Foglio1!T65/$G$2)</f>
        <v>40</v>
      </c>
      <c r="D65">
        <f>$G$2*INT(Foglio1!U65/$G$2)</f>
        <v>40</v>
      </c>
      <c r="E65">
        <f>$G$2*INT(Foglio1!V65/$G$2)</f>
        <v>-100</v>
      </c>
      <c r="F65">
        <f>$G$2*INT(Foglio1!W65/$G$2)</f>
        <v>0</v>
      </c>
    </row>
    <row r="66" spans="1:6" x14ac:dyDescent="0.25">
      <c r="A66">
        <f>$G$2*INT(Foglio1!R66/$G$2)</f>
        <v>0</v>
      </c>
      <c r="B66">
        <f>$G$2*INT(Foglio1!S66/$G$2)</f>
        <v>20</v>
      </c>
      <c r="C66">
        <f>$G$2*INT(Foglio1!T66/$G$2)</f>
        <v>80</v>
      </c>
      <c r="D66">
        <f>$G$2*INT(Foglio1!U66/$G$2)</f>
        <v>80</v>
      </c>
      <c r="E66">
        <f>$G$2*INT(Foglio1!V66/$G$2)</f>
        <v>0</v>
      </c>
      <c r="F66">
        <f>$G$2*INT(Foglio1!W66/$G$2)</f>
        <v>0</v>
      </c>
    </row>
    <row r="67" spans="1:6" x14ac:dyDescent="0.25">
      <c r="A67">
        <f>$G$2*INT(Foglio1!R67/$G$2)</f>
        <v>0</v>
      </c>
      <c r="B67">
        <f>$G$2*INT(Foglio1!S67/$G$2)</f>
        <v>0</v>
      </c>
      <c r="C67">
        <f>$G$2*INT(Foglio1!T67/$G$2)</f>
        <v>80</v>
      </c>
      <c r="D67">
        <f>$G$2*INT(Foglio1!U67/$G$2)</f>
        <v>80</v>
      </c>
      <c r="E67">
        <f>$G$2*INT(Foglio1!V67/$G$2)</f>
        <v>-100</v>
      </c>
      <c r="F67">
        <f>$G$2*INT(Foglio1!W67/$G$2)</f>
        <v>0</v>
      </c>
    </row>
    <row r="68" spans="1:6" x14ac:dyDescent="0.25">
      <c r="A68">
        <f>$G$2*INT(Foglio1!R68/$G$2)</f>
        <v>20</v>
      </c>
      <c r="B68">
        <f>$G$2*INT(Foglio1!S68/$G$2)</f>
        <v>20</v>
      </c>
      <c r="C68">
        <f>$G$2*INT(Foglio1!T68/$G$2)</f>
        <v>100</v>
      </c>
      <c r="D68">
        <f>$G$2*INT(Foglio1!U68/$G$2)</f>
        <v>80</v>
      </c>
      <c r="E68">
        <f>$G$2*INT(Foglio1!V68/$G$2)</f>
        <v>-100</v>
      </c>
      <c r="F68">
        <f>$G$2*INT(Foglio1!W68/$G$2)</f>
        <v>0</v>
      </c>
    </row>
    <row r="69" spans="1:6" x14ac:dyDescent="0.25">
      <c r="A69">
        <f>$G$2*INT(Foglio1!R69/$G$2)</f>
        <v>0</v>
      </c>
      <c r="B69">
        <f>$G$2*INT(Foglio1!S69/$G$2)</f>
        <v>80</v>
      </c>
      <c r="C69">
        <f>$G$2*INT(Foglio1!T69/$G$2)</f>
        <v>80</v>
      </c>
      <c r="D69">
        <f>$G$2*INT(Foglio1!U69/$G$2)</f>
        <v>40</v>
      </c>
      <c r="E69">
        <f>$G$2*INT(Foglio1!V69/$G$2)</f>
        <v>-100</v>
      </c>
      <c r="F69">
        <f>$G$2*INT(Foglio1!W69/$G$2)</f>
        <v>0</v>
      </c>
    </row>
    <row r="70" spans="1:6" x14ac:dyDescent="0.25">
      <c r="A70">
        <f>$G$2*INT(Foglio1!R70/$G$2)</f>
        <v>0</v>
      </c>
      <c r="B70">
        <f>$G$2*INT(Foglio1!S70/$G$2)</f>
        <v>20</v>
      </c>
      <c r="C70">
        <f>$G$2*INT(Foglio1!T70/$G$2)</f>
        <v>60</v>
      </c>
      <c r="D70">
        <f>$G$2*INT(Foglio1!U70/$G$2)</f>
        <v>40</v>
      </c>
      <c r="E70">
        <f>$G$2*INT(Foglio1!V70/$G$2)</f>
        <v>-100</v>
      </c>
      <c r="F70">
        <f>$G$2*INT(Foglio1!W70/$G$2)</f>
        <v>0</v>
      </c>
    </row>
    <row r="71" spans="1:6" x14ac:dyDescent="0.25">
      <c r="A71">
        <f>$G$2*INT(Foglio1!R71/$G$2)</f>
        <v>-100</v>
      </c>
      <c r="B71">
        <f>$G$2*INT(Foglio1!S71/$G$2)</f>
        <v>-100</v>
      </c>
      <c r="C71">
        <f>$G$2*INT(Foglio1!T71/$G$2)</f>
        <v>-100</v>
      </c>
      <c r="D71">
        <f>$G$2*INT(Foglio1!U71/$G$2)</f>
        <v>-100</v>
      </c>
      <c r="E71">
        <f>$G$2*INT(Foglio1!V71/$G$2)</f>
        <v>-100</v>
      </c>
      <c r="F71">
        <f>$G$2*INT(Foglio1!W71/$G$2)</f>
        <v>0</v>
      </c>
    </row>
    <row r="72" spans="1:6" x14ac:dyDescent="0.25">
      <c r="A72">
        <f>$G$2*INT(Foglio1!R72/$G$2)</f>
        <v>20</v>
      </c>
      <c r="B72">
        <f>$G$2*INT(Foglio1!S72/$G$2)</f>
        <v>80</v>
      </c>
      <c r="C72">
        <f>$G$2*INT(Foglio1!T72/$G$2)</f>
        <v>40</v>
      </c>
      <c r="D72">
        <f>$G$2*INT(Foglio1!U72/$G$2)</f>
        <v>40</v>
      </c>
      <c r="E72">
        <f>$G$2*INT(Foglio1!V72/$G$2)</f>
        <v>-100</v>
      </c>
      <c r="F72">
        <f>$G$2*INT(Foglio1!W72/$G$2)</f>
        <v>0</v>
      </c>
    </row>
    <row r="73" spans="1:6" x14ac:dyDescent="0.25">
      <c r="A73">
        <f>$G$2*INT(Foglio1!R73/$G$2)</f>
        <v>0</v>
      </c>
      <c r="B73">
        <f>$G$2*INT(Foglio1!S73/$G$2)</f>
        <v>40</v>
      </c>
      <c r="C73">
        <f>$G$2*INT(Foglio1!T73/$G$2)</f>
        <v>60</v>
      </c>
      <c r="D73">
        <f>$G$2*INT(Foglio1!U73/$G$2)</f>
        <v>80</v>
      </c>
      <c r="E73">
        <f>$G$2*INT(Foglio1!V73/$G$2)</f>
        <v>-100</v>
      </c>
      <c r="F73">
        <f>$G$2*INT(Foglio1!W73/$G$2)</f>
        <v>0</v>
      </c>
    </row>
    <row r="74" spans="1:6" x14ac:dyDescent="0.25">
      <c r="A74">
        <f>$G$2*INT(Foglio1!R74/$G$2)</f>
        <v>0</v>
      </c>
      <c r="B74">
        <f>$G$2*INT(Foglio1!S74/$G$2)</f>
        <v>60</v>
      </c>
      <c r="C74">
        <f>$G$2*INT(Foglio1!T74/$G$2)</f>
        <v>40</v>
      </c>
      <c r="D74">
        <f>$G$2*INT(Foglio1!U74/$G$2)</f>
        <v>20</v>
      </c>
      <c r="E74">
        <f>$G$2*INT(Foglio1!V74/$G$2)</f>
        <v>-100</v>
      </c>
      <c r="F74">
        <f>$G$2*INT(Foglio1!W74/$G$2)</f>
        <v>0</v>
      </c>
    </row>
    <row r="75" spans="1:6" x14ac:dyDescent="0.25">
      <c r="A75">
        <f>$G$2*INT(Foglio1!R75/$G$2)</f>
        <v>0</v>
      </c>
      <c r="B75">
        <f>$G$2*INT(Foglio1!S75/$G$2)</f>
        <v>40</v>
      </c>
      <c r="C75">
        <f>$G$2*INT(Foglio1!T75/$G$2)</f>
        <v>40</v>
      </c>
      <c r="D75">
        <f>$G$2*INT(Foglio1!U75/$G$2)</f>
        <v>0</v>
      </c>
      <c r="E75">
        <f>$G$2*INT(Foglio1!V75/$G$2)</f>
        <v>-100</v>
      </c>
      <c r="F75">
        <f>$G$2*INT(Foglio1!W75/$G$2)</f>
        <v>0</v>
      </c>
    </row>
    <row r="76" spans="1:6" x14ac:dyDescent="0.25">
      <c r="A76">
        <f>$G$2*INT(Foglio1!R76/$G$2)</f>
        <v>0</v>
      </c>
      <c r="B76">
        <f>$G$2*INT(Foglio1!S76/$G$2)</f>
        <v>40</v>
      </c>
      <c r="C76">
        <f>$G$2*INT(Foglio1!T76/$G$2)</f>
        <v>100</v>
      </c>
      <c r="D76">
        <f>$G$2*INT(Foglio1!U76/$G$2)</f>
        <v>60</v>
      </c>
      <c r="E76">
        <f>$G$2*INT(Foglio1!V76/$G$2)</f>
        <v>-100</v>
      </c>
      <c r="F76">
        <f>$G$2*INT(Foglio1!W76/$G$2)</f>
        <v>0</v>
      </c>
    </row>
    <row r="77" spans="1:6" x14ac:dyDescent="0.25">
      <c r="A77">
        <f>$G$2*INT(Foglio1!R77/$G$2)</f>
        <v>-100</v>
      </c>
      <c r="B77">
        <f>$G$2*INT(Foglio1!S77/$G$2)</f>
        <v>-100</v>
      </c>
      <c r="C77">
        <f>$G$2*INT(Foglio1!T77/$G$2)</f>
        <v>-100</v>
      </c>
      <c r="D77">
        <f>$G$2*INT(Foglio1!U77/$G$2)</f>
        <v>-100</v>
      </c>
      <c r="E77">
        <f>$G$2*INT(Foglio1!V77/$G$2)</f>
        <v>-100</v>
      </c>
      <c r="F77">
        <f>$G$2*INT(Foglio1!W77/$G$2)</f>
        <v>0</v>
      </c>
    </row>
    <row r="78" spans="1:6" x14ac:dyDescent="0.25">
      <c r="A78">
        <f>$G$2*INT(Foglio1!R78/$G$2)</f>
        <v>0</v>
      </c>
      <c r="B78">
        <f>$G$2*INT(Foglio1!S78/$G$2)</f>
        <v>40</v>
      </c>
      <c r="C78">
        <f>$G$2*INT(Foglio1!T78/$G$2)</f>
        <v>0</v>
      </c>
      <c r="D78">
        <f>$G$2*INT(Foglio1!U78/$G$2)</f>
        <v>20</v>
      </c>
      <c r="E78">
        <f>$G$2*INT(Foglio1!V78/$G$2)</f>
        <v>-100</v>
      </c>
      <c r="F78">
        <f>$G$2*INT(Foglio1!W78/$G$2)</f>
        <v>0</v>
      </c>
    </row>
    <row r="79" spans="1:6" x14ac:dyDescent="0.25">
      <c r="A79">
        <f>$G$2*INT(Foglio1!R79/$G$2)</f>
        <v>0</v>
      </c>
      <c r="B79">
        <f>$G$2*INT(Foglio1!S79/$G$2)</f>
        <v>20</v>
      </c>
      <c r="C79">
        <f>$G$2*INT(Foglio1!T79/$G$2)</f>
        <v>60</v>
      </c>
      <c r="D79">
        <f>$G$2*INT(Foglio1!U79/$G$2)</f>
        <v>60</v>
      </c>
      <c r="E79">
        <f>$G$2*INT(Foglio1!V79/$G$2)</f>
        <v>-100</v>
      </c>
      <c r="F79">
        <f>$G$2*INT(Foglio1!W79/$G$2)</f>
        <v>0</v>
      </c>
    </row>
    <row r="80" spans="1:6" x14ac:dyDescent="0.25">
      <c r="A80">
        <f>$G$2*INT(Foglio1!R80/$G$2)</f>
        <v>0</v>
      </c>
      <c r="B80">
        <f>$G$2*INT(Foglio1!S80/$G$2)</f>
        <v>40</v>
      </c>
      <c r="C80">
        <f>$G$2*INT(Foglio1!T80/$G$2)</f>
        <v>80</v>
      </c>
      <c r="D80">
        <f>$G$2*INT(Foglio1!U80/$G$2)</f>
        <v>80</v>
      </c>
      <c r="E80">
        <f>$G$2*INT(Foglio1!V80/$G$2)</f>
        <v>-100</v>
      </c>
      <c r="F80">
        <f>$G$2*INT(Foglio1!W80/$G$2)</f>
        <v>0</v>
      </c>
    </row>
    <row r="81" spans="1:6" x14ac:dyDescent="0.25">
      <c r="A81">
        <f>$G$2*INT(Foglio1!R81/$G$2)</f>
        <v>40</v>
      </c>
      <c r="B81">
        <f>$G$2*INT(Foglio1!S81/$G$2)</f>
        <v>80</v>
      </c>
      <c r="C81">
        <f>$G$2*INT(Foglio1!T81/$G$2)</f>
        <v>60</v>
      </c>
      <c r="D81">
        <f>$G$2*INT(Foglio1!U81/$G$2)</f>
        <v>60</v>
      </c>
      <c r="E81">
        <f>$G$2*INT(Foglio1!V81/$G$2)</f>
        <v>-100</v>
      </c>
      <c r="F81">
        <f>$G$2*INT(Foglio1!W81/$G$2)</f>
        <v>0</v>
      </c>
    </row>
    <row r="82" spans="1:6" x14ac:dyDescent="0.25">
      <c r="A82">
        <f>$G$2*INT(Foglio1!R82/$G$2)</f>
        <v>-100</v>
      </c>
      <c r="B82">
        <f>$G$2*INT(Foglio1!S82/$G$2)</f>
        <v>-100</v>
      </c>
      <c r="C82">
        <f>$G$2*INT(Foglio1!T82/$G$2)</f>
        <v>-100</v>
      </c>
      <c r="D82">
        <f>$G$2*INT(Foglio1!U82/$G$2)</f>
        <v>-100</v>
      </c>
      <c r="E82">
        <f>$G$2*INT(Foglio1!V82/$G$2)</f>
        <v>-100</v>
      </c>
      <c r="F82">
        <f>$G$2*INT(Foglio1!W82/$G$2)</f>
        <v>0</v>
      </c>
    </row>
    <row r="83" spans="1:6" x14ac:dyDescent="0.25">
      <c r="A83">
        <f>$G$2*INT(Foglio1!R83/$G$2)</f>
        <v>40</v>
      </c>
      <c r="B83">
        <f>$G$2*INT(Foglio1!S83/$G$2)</f>
        <v>40</v>
      </c>
      <c r="C83">
        <f>$G$2*INT(Foglio1!T83/$G$2)</f>
        <v>40</v>
      </c>
      <c r="D83">
        <f>$G$2*INT(Foglio1!U83/$G$2)</f>
        <v>100</v>
      </c>
      <c r="E83">
        <f>$G$2*INT(Foglio1!V83/$G$2)</f>
        <v>-100</v>
      </c>
      <c r="F83">
        <f>$G$2*INT(Foglio1!W83/$G$2)</f>
        <v>0</v>
      </c>
    </row>
    <row r="84" spans="1:6" x14ac:dyDescent="0.25">
      <c r="A84">
        <f>$G$2*INT(Foglio1!R84/$G$2)</f>
        <v>0</v>
      </c>
      <c r="B84">
        <f>$G$2*INT(Foglio1!S84/$G$2)</f>
        <v>60</v>
      </c>
      <c r="C84">
        <f>$G$2*INT(Foglio1!T84/$G$2)</f>
        <v>40</v>
      </c>
      <c r="D84">
        <f>$G$2*INT(Foglio1!U84/$G$2)</f>
        <v>80</v>
      </c>
      <c r="E84">
        <f>$G$2*INT(Foglio1!V84/$G$2)</f>
        <v>-100</v>
      </c>
      <c r="F84">
        <f>$G$2*INT(Foglio1!W84/$G$2)</f>
        <v>0</v>
      </c>
    </row>
    <row r="85" spans="1:6" x14ac:dyDescent="0.25">
      <c r="A85">
        <f>$G$2*INT(Foglio1!R85/$G$2)</f>
        <v>-100</v>
      </c>
      <c r="B85">
        <f>$G$2*INT(Foglio1!S85/$G$2)</f>
        <v>-100</v>
      </c>
      <c r="C85">
        <f>$G$2*INT(Foglio1!T85/$G$2)</f>
        <v>-100</v>
      </c>
      <c r="D85">
        <f>$G$2*INT(Foglio1!U85/$G$2)</f>
        <v>-100</v>
      </c>
      <c r="E85">
        <f>$G$2*INT(Foglio1!V85/$G$2)</f>
        <v>-100</v>
      </c>
      <c r="F85">
        <f>$G$2*INT(Foglio1!W85/$G$2)</f>
        <v>0</v>
      </c>
    </row>
    <row r="86" spans="1:6" x14ac:dyDescent="0.25">
      <c r="A86">
        <f>$G$2*INT(Foglio1!R86/$G$2)</f>
        <v>0</v>
      </c>
      <c r="B86">
        <f>$G$2*INT(Foglio1!S86/$G$2)</f>
        <v>80</v>
      </c>
      <c r="C86">
        <f>$G$2*INT(Foglio1!T86/$G$2)</f>
        <v>40</v>
      </c>
      <c r="D86">
        <f>$G$2*INT(Foglio1!U86/$G$2)</f>
        <v>40</v>
      </c>
      <c r="E86">
        <f>$G$2*INT(Foglio1!V86/$G$2)</f>
        <v>-100</v>
      </c>
      <c r="F86">
        <f>$G$2*INT(Foglio1!W86/$G$2)</f>
        <v>0</v>
      </c>
    </row>
    <row r="87" spans="1:6" x14ac:dyDescent="0.25">
      <c r="A87">
        <f>$G$2*INT(Foglio1!R87/$G$2)</f>
        <v>0</v>
      </c>
      <c r="B87">
        <f>$G$2*INT(Foglio1!S87/$G$2)</f>
        <v>20</v>
      </c>
      <c r="C87">
        <f>$G$2*INT(Foglio1!T87/$G$2)</f>
        <v>80</v>
      </c>
      <c r="D87">
        <f>$G$2*INT(Foglio1!U87/$G$2)</f>
        <v>60</v>
      </c>
      <c r="E87">
        <f>$G$2*INT(Foglio1!V87/$G$2)</f>
        <v>-100</v>
      </c>
      <c r="F87">
        <f>$G$2*INT(Foglio1!W87/$G$2)</f>
        <v>0</v>
      </c>
    </row>
    <row r="88" spans="1:6" x14ac:dyDescent="0.25">
      <c r="A88">
        <f>$G$2*INT(Foglio1!R88/$G$2)</f>
        <v>20</v>
      </c>
      <c r="B88">
        <f>$G$2*INT(Foglio1!S88/$G$2)</f>
        <v>60</v>
      </c>
      <c r="C88">
        <f>$G$2*INT(Foglio1!T88/$G$2)</f>
        <v>60</v>
      </c>
      <c r="D88">
        <f>$G$2*INT(Foglio1!U88/$G$2)</f>
        <v>80</v>
      </c>
      <c r="E88">
        <f>$G$2*INT(Foglio1!V88/$G$2)</f>
        <v>-100</v>
      </c>
      <c r="F88">
        <f>$G$2*INT(Foglio1!W88/$G$2)</f>
        <v>0</v>
      </c>
    </row>
    <row r="89" spans="1:6" x14ac:dyDescent="0.25">
      <c r="A89">
        <f>$G$2*INT(Foglio1!R89/$G$2)</f>
        <v>20</v>
      </c>
      <c r="B89">
        <f>$G$2*INT(Foglio1!S89/$G$2)</f>
        <v>20</v>
      </c>
      <c r="C89">
        <f>$G$2*INT(Foglio1!T89/$G$2)</f>
        <v>60</v>
      </c>
      <c r="D89">
        <f>$G$2*INT(Foglio1!U89/$G$2)</f>
        <v>60</v>
      </c>
      <c r="E89">
        <f>$G$2*INT(Foglio1!V89/$G$2)</f>
        <v>-100</v>
      </c>
      <c r="F89">
        <f>$G$2*INT(Foglio1!W89/$G$2)</f>
        <v>0</v>
      </c>
    </row>
    <row r="90" spans="1:6" x14ac:dyDescent="0.25">
      <c r="A90">
        <f>$G$2*INT(Foglio1!R90/$G$2)</f>
        <v>40</v>
      </c>
      <c r="B90">
        <f>$G$2*INT(Foglio1!S90/$G$2)</f>
        <v>60</v>
      </c>
      <c r="C90">
        <f>$G$2*INT(Foglio1!T90/$G$2)</f>
        <v>60</v>
      </c>
      <c r="D90">
        <f>$G$2*INT(Foglio1!U90/$G$2)</f>
        <v>60</v>
      </c>
      <c r="E90">
        <f>$G$2*INT(Foglio1!V90/$G$2)</f>
        <v>-100</v>
      </c>
      <c r="F90">
        <f>$G$2*INT(Foglio1!W90/$G$2)</f>
        <v>0</v>
      </c>
    </row>
    <row r="91" spans="1:6" x14ac:dyDescent="0.25">
      <c r="A91">
        <f>$G$2*INT(Foglio1!R91/$G$2)</f>
        <v>60</v>
      </c>
      <c r="B91">
        <f>$G$2*INT(Foglio1!S91/$G$2)</f>
        <v>20</v>
      </c>
      <c r="C91">
        <f>$G$2*INT(Foglio1!T91/$G$2)</f>
        <v>60</v>
      </c>
      <c r="D91">
        <f>$G$2*INT(Foglio1!U91/$G$2)</f>
        <v>40</v>
      </c>
      <c r="E91">
        <f>$G$2*INT(Foglio1!V91/$G$2)</f>
        <v>-100</v>
      </c>
      <c r="F91">
        <f>$G$2*INT(Foglio1!W91/$G$2)</f>
        <v>0</v>
      </c>
    </row>
    <row r="92" spans="1:6" x14ac:dyDescent="0.25">
      <c r="A92">
        <f>$G$2*INT(Foglio1!R92/$G$2)</f>
        <v>-100</v>
      </c>
      <c r="B92">
        <f>$G$2*INT(Foglio1!S92/$G$2)</f>
        <v>-100</v>
      </c>
      <c r="C92">
        <f>$G$2*INT(Foglio1!T92/$G$2)</f>
        <v>-100</v>
      </c>
      <c r="D92">
        <f>$G$2*INT(Foglio1!U92/$G$2)</f>
        <v>-100</v>
      </c>
      <c r="E92">
        <f>$G$2*INT(Foglio1!V92/$G$2)</f>
        <v>-100</v>
      </c>
      <c r="F92">
        <f>$G$2*INT(Foglio1!W92/$G$2)</f>
        <v>0</v>
      </c>
    </row>
    <row r="93" spans="1:6" x14ac:dyDescent="0.25">
      <c r="A93">
        <f>$G$2*INT(Foglio1!R93/$G$2)</f>
        <v>0</v>
      </c>
      <c r="B93">
        <f>$G$2*INT(Foglio1!S93/$G$2)</f>
        <v>80</v>
      </c>
      <c r="C93">
        <f>$G$2*INT(Foglio1!T93/$G$2)</f>
        <v>20</v>
      </c>
      <c r="D93">
        <f>$G$2*INT(Foglio1!U93/$G$2)</f>
        <v>60</v>
      </c>
      <c r="E93">
        <f>$G$2*INT(Foglio1!V93/$G$2)</f>
        <v>-100</v>
      </c>
      <c r="F93">
        <f>$G$2*INT(Foglio1!W93/$G$2)</f>
        <v>0</v>
      </c>
    </row>
    <row r="94" spans="1:6" x14ac:dyDescent="0.25">
      <c r="A94">
        <f>$G$2*INT(Foglio1!R94/$G$2)</f>
        <v>0</v>
      </c>
      <c r="B94">
        <f>$G$2*INT(Foglio1!S94/$G$2)</f>
        <v>40</v>
      </c>
      <c r="C94">
        <f>$G$2*INT(Foglio1!T94/$G$2)</f>
        <v>20</v>
      </c>
      <c r="D94">
        <f>$G$2*INT(Foglio1!U94/$G$2)</f>
        <v>20</v>
      </c>
      <c r="E94">
        <f>$G$2*INT(Foglio1!V94/$G$2)</f>
        <v>-100</v>
      </c>
      <c r="F94">
        <f>$G$2*INT(Foglio1!W94/$G$2)</f>
        <v>0</v>
      </c>
    </row>
    <row r="95" spans="1:6" x14ac:dyDescent="0.25">
      <c r="A95">
        <f>$G$2*INT(Foglio1!R95/$G$2)</f>
        <v>-100</v>
      </c>
      <c r="B95">
        <f>$G$2*INT(Foglio1!S95/$G$2)</f>
        <v>-100</v>
      </c>
      <c r="C95">
        <f>$G$2*INT(Foglio1!T95/$G$2)</f>
        <v>-100</v>
      </c>
      <c r="D95">
        <f>$G$2*INT(Foglio1!U95/$G$2)</f>
        <v>-100</v>
      </c>
      <c r="E95">
        <f>$G$2*INT(Foglio1!V95/$G$2)</f>
        <v>-100</v>
      </c>
      <c r="F95">
        <f>$G$2*INT(Foglio1!W95/$G$2)</f>
        <v>0</v>
      </c>
    </row>
    <row r="96" spans="1:6" x14ac:dyDescent="0.25">
      <c r="A96">
        <f>$G$2*INT(Foglio1!R96/$G$2)</f>
        <v>-100</v>
      </c>
      <c r="B96">
        <f>$G$2*INT(Foglio1!S96/$G$2)</f>
        <v>-100</v>
      </c>
      <c r="C96">
        <f>$G$2*INT(Foglio1!T96/$G$2)</f>
        <v>-100</v>
      </c>
      <c r="D96">
        <f>$G$2*INT(Foglio1!U96/$G$2)</f>
        <v>-100</v>
      </c>
      <c r="E96">
        <f>$G$2*INT(Foglio1!V96/$G$2)</f>
        <v>-100</v>
      </c>
      <c r="F96">
        <f>$G$2*INT(Foglio1!W96/$G$2)</f>
        <v>0</v>
      </c>
    </row>
    <row r="97" spans="1:6" x14ac:dyDescent="0.25">
      <c r="A97">
        <f>$G$2*INT(Foglio1!R97/$G$2)</f>
        <v>0</v>
      </c>
      <c r="B97">
        <f>$G$2*INT(Foglio1!S97/$G$2)</f>
        <v>0</v>
      </c>
      <c r="C97">
        <f>$G$2*INT(Foglio1!T97/$G$2)</f>
        <v>100</v>
      </c>
      <c r="D97">
        <f>$G$2*INT(Foglio1!U97/$G$2)</f>
        <v>100</v>
      </c>
      <c r="E97">
        <f>$G$2*INT(Foglio1!V97/$G$2)</f>
        <v>-100</v>
      </c>
      <c r="F97">
        <f>$G$2*INT(Foglio1!W97/$G$2)</f>
        <v>0</v>
      </c>
    </row>
    <row r="98" spans="1:6" x14ac:dyDescent="0.25">
      <c r="A98">
        <f>$G$2*INT(Foglio1!R98/$G$2)</f>
        <v>0</v>
      </c>
      <c r="B98">
        <f>$G$2*INT(Foglio1!S98/$G$2)</f>
        <v>60</v>
      </c>
      <c r="C98">
        <f>$G$2*INT(Foglio1!T98/$G$2)</f>
        <v>60</v>
      </c>
      <c r="D98">
        <f>$G$2*INT(Foglio1!U98/$G$2)</f>
        <v>-100</v>
      </c>
      <c r="E98">
        <f>$G$2*INT(Foglio1!V98/$G$2)</f>
        <v>-100</v>
      </c>
      <c r="F98">
        <f>$G$2*INT(Foglio1!W98/$G$2)</f>
        <v>0</v>
      </c>
    </row>
    <row r="99" spans="1:6" x14ac:dyDescent="0.25">
      <c r="A99">
        <f>$G$2*INT(Foglio1!R99/$G$2)</f>
        <v>0</v>
      </c>
      <c r="B99">
        <f>$G$2*INT(Foglio1!S99/$G$2)</f>
        <v>0</v>
      </c>
      <c r="C99">
        <f>$G$2*INT(Foglio1!T99/$G$2)</f>
        <v>60</v>
      </c>
      <c r="D99">
        <f>$G$2*INT(Foglio1!U99/$G$2)</f>
        <v>40</v>
      </c>
      <c r="E99">
        <f>$G$2*INT(Foglio1!V99/$G$2)</f>
        <v>-100</v>
      </c>
      <c r="F99">
        <f>$G$2*INT(Foglio1!W99/$G$2)</f>
        <v>0</v>
      </c>
    </row>
    <row r="100" spans="1:6" x14ac:dyDescent="0.25">
      <c r="A100">
        <f>$G$2*INT(Foglio1!R100/$G$2)</f>
        <v>0</v>
      </c>
      <c r="B100">
        <f>$G$2*INT(Foglio1!S100/$G$2)</f>
        <v>0</v>
      </c>
      <c r="C100">
        <f>$G$2*INT(Foglio1!T100/$G$2)</f>
        <v>100</v>
      </c>
      <c r="D100">
        <f>$G$2*INT(Foglio1!U100/$G$2)</f>
        <v>100</v>
      </c>
      <c r="E100">
        <f>$G$2*INT(Foglio1!V100/$G$2)</f>
        <v>-100</v>
      </c>
      <c r="F100">
        <f>$G$2*INT(Foglio1!W100/$G$2)</f>
        <v>0</v>
      </c>
    </row>
    <row r="101" spans="1:6" x14ac:dyDescent="0.25">
      <c r="A101">
        <f>$G$2*INT(Foglio1!R101/$G$2)</f>
        <v>0</v>
      </c>
      <c r="B101">
        <f>$G$2*INT(Foglio1!S101/$G$2)</f>
        <v>60</v>
      </c>
      <c r="C101">
        <f>$G$2*INT(Foglio1!T101/$G$2)</f>
        <v>80</v>
      </c>
      <c r="D101">
        <f>$G$2*INT(Foglio1!U101/$G$2)</f>
        <v>40</v>
      </c>
      <c r="E101">
        <f>$G$2*INT(Foglio1!V101/$G$2)</f>
        <v>-100</v>
      </c>
      <c r="F101">
        <f>$G$2*INT(Foglio1!W101/$G$2)</f>
        <v>0</v>
      </c>
    </row>
    <row r="102" spans="1:6" x14ac:dyDescent="0.25">
      <c r="A102">
        <f>$G$2*INT(Foglio1!R102/$G$2)</f>
        <v>0</v>
      </c>
      <c r="B102">
        <f>$G$2*INT(Foglio1!S102/$G$2)</f>
        <v>40</v>
      </c>
      <c r="C102">
        <f>$G$2*INT(Foglio1!T102/$G$2)</f>
        <v>60</v>
      </c>
      <c r="D102">
        <f>$G$2*INT(Foglio1!U102/$G$2)</f>
        <v>40</v>
      </c>
      <c r="E102">
        <f>$G$2*INT(Foglio1!V102/$G$2)</f>
        <v>-100</v>
      </c>
      <c r="F102">
        <f>$G$2*INT(Foglio1!W102/$G$2)</f>
        <v>0</v>
      </c>
    </row>
    <row r="103" spans="1:6" x14ac:dyDescent="0.25">
      <c r="A103">
        <f>$G$2*INT(Foglio1!R103/$G$2)</f>
        <v>0</v>
      </c>
      <c r="B103">
        <f>$G$2*INT(Foglio1!S103/$G$2)</f>
        <v>0</v>
      </c>
      <c r="C103">
        <f>$G$2*INT(Foglio1!T103/$G$2)</f>
        <v>100</v>
      </c>
      <c r="D103">
        <f>$G$2*INT(Foglio1!U103/$G$2)</f>
        <v>100</v>
      </c>
      <c r="E103">
        <f>$G$2*INT(Foglio1!V103/$G$2)</f>
        <v>-100</v>
      </c>
      <c r="F103">
        <f>$G$2*INT(Foglio1!W103/$G$2)</f>
        <v>0</v>
      </c>
    </row>
    <row r="104" spans="1:6" x14ac:dyDescent="0.25">
      <c r="A104">
        <f>$G$2*INT(Foglio1!R104/$G$2)</f>
        <v>0</v>
      </c>
      <c r="B104">
        <f>$G$2*INT(Foglio1!S104/$G$2)</f>
        <v>20</v>
      </c>
      <c r="C104">
        <f>$G$2*INT(Foglio1!T104/$G$2)</f>
        <v>100</v>
      </c>
      <c r="D104">
        <f>$G$2*INT(Foglio1!U104/$G$2)</f>
        <v>40</v>
      </c>
      <c r="E104">
        <f>$G$2*INT(Foglio1!V104/$G$2)</f>
        <v>-100</v>
      </c>
      <c r="F104">
        <f>$G$2*INT(Foglio1!W104/$G$2)</f>
        <v>0</v>
      </c>
    </row>
    <row r="105" spans="1:6" x14ac:dyDescent="0.25">
      <c r="A105">
        <f>$G$2*INT(Foglio1!R105/$G$2)</f>
        <v>0</v>
      </c>
      <c r="B105">
        <f>$G$2*INT(Foglio1!S105/$G$2)</f>
        <v>60</v>
      </c>
      <c r="C105">
        <f>$G$2*INT(Foglio1!T105/$G$2)</f>
        <v>100</v>
      </c>
      <c r="D105">
        <f>$G$2*INT(Foglio1!U105/$G$2)</f>
        <v>100</v>
      </c>
      <c r="E105">
        <f>$G$2*INT(Foglio1!V105/$G$2)</f>
        <v>-100</v>
      </c>
      <c r="F105">
        <f>$G$2*INT(Foglio1!W105/$G$2)</f>
        <v>0</v>
      </c>
    </row>
    <row r="106" spans="1:6" x14ac:dyDescent="0.25">
      <c r="A106">
        <f>$G$2*INT(Foglio1!R106/$G$2)</f>
        <v>0</v>
      </c>
      <c r="B106">
        <f>$G$2*INT(Foglio1!S106/$G$2)</f>
        <v>40</v>
      </c>
      <c r="C106">
        <f>$G$2*INT(Foglio1!T106/$G$2)</f>
        <v>100</v>
      </c>
      <c r="D106">
        <f>$G$2*INT(Foglio1!U106/$G$2)</f>
        <v>100</v>
      </c>
      <c r="E106">
        <f>$G$2*INT(Foglio1!V106/$G$2)</f>
        <v>-100</v>
      </c>
      <c r="F106">
        <f>$G$2*INT(Foglio1!W106/$G$2)</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Foglio1</vt:lpstr>
      <vt:lpstr>Histograms</vt:lpstr>
      <vt:lpstr>Chart1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Adam</dc:creator>
  <cp:lastModifiedBy>reviewer</cp:lastModifiedBy>
  <dcterms:created xsi:type="dcterms:W3CDTF">2017-06-12T14:53:38Z</dcterms:created>
  <dcterms:modified xsi:type="dcterms:W3CDTF">2017-11-07T15:02:21Z</dcterms:modified>
</cp:coreProperties>
</file>